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3.xml" ContentType="application/vnd.openxmlformats-officedocument.drawing+xml"/>
  <Override PartName="/xl/tables/table1.xml" ContentType="application/vnd.openxmlformats-officedocument.spreadsheetml.tab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5"/>
  <workbookPr/>
  <mc:AlternateContent xmlns:mc="http://schemas.openxmlformats.org/markup-compatibility/2006">
    <mc:Choice Requires="x15">
      <x15ac:absPath xmlns:x15ac="http://schemas.microsoft.com/office/spreadsheetml/2010/11/ac" url="/Users/nehajadhav/Desktop/maturity-model/"/>
    </mc:Choice>
  </mc:AlternateContent>
  <xr:revisionPtr revIDLastSave="0" documentId="13_ncr:1_{61CCD2C7-5403-A046-925B-BFD6ACF73ECC}" xr6:coauthVersionLast="47" xr6:coauthVersionMax="47" xr10:uidLastSave="{00000000-0000-0000-0000-000000000000}"/>
  <bookViews>
    <workbookView xWindow="0" yWindow="740" windowWidth="30240" windowHeight="18900" tabRatio="729" xr2:uid="{00000000-000D-0000-FFFF-FFFF00000000}"/>
  </bookViews>
  <sheets>
    <sheet name="Cover" sheetId="10" r:id="rId1"/>
    <sheet name="Final Totals" sheetId="14" state="hidden" r:id="rId2"/>
    <sheet name="Use Instructions" sheetId="18" r:id="rId3"/>
    <sheet name="Full Tally" sheetId="17" r:id="rId4"/>
    <sheet name="Communications v2" sheetId="15" state="hidden" r:id="rId5"/>
    <sheet name="3.1 Communications" sheetId="11" r:id="rId6"/>
    <sheet name="3.2 ICT Dev Life Cycle" sheetId="4" r:id="rId7"/>
    <sheet name="3.3 Knowledge &amp; Skills" sheetId="12" r:id="rId8"/>
    <sheet name="3.4 Oversight &amp; Culture" sheetId="7" r:id="rId9"/>
    <sheet name="3.5 Personnel" sheetId="5" r:id="rId10"/>
    <sheet name="3.6 Procurement" sheetId="6" r:id="rId11"/>
    <sheet name="3.7 Support" sheetId="13" r:id="rId12"/>
    <sheet name="Status Levels" sheetId="19" r:id="rId13"/>
    <sheet name="status" sheetId="8" state="hidden"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17" l="1"/>
  <c r="J3" i="17"/>
  <c r="I4" i="17"/>
  <c r="I3" i="17"/>
  <c r="H4" i="17"/>
  <c r="H3" i="17"/>
  <c r="G4" i="17"/>
  <c r="G3" i="17"/>
  <c r="F4" i="17"/>
  <c r="E4" i="17"/>
  <c r="D4" i="17"/>
  <c r="D3" i="17"/>
  <c r="C6" i="17"/>
  <c r="C7" i="17"/>
  <c r="C4" i="17"/>
  <c r="C3" i="17"/>
  <c r="B4" i="17"/>
  <c r="C2" i="17"/>
  <c r="B3" i="17"/>
  <c r="B8" i="17"/>
  <c r="B40" i="5"/>
  <c r="C40" i="5" s="1"/>
  <c r="J6" i="17" s="1"/>
  <c r="B36" i="5"/>
  <c r="B35" i="5"/>
  <c r="B34" i="5"/>
  <c r="B33" i="5"/>
  <c r="B38" i="7"/>
  <c r="I8" i="17" s="1"/>
  <c r="B36" i="7"/>
  <c r="B35" i="7"/>
  <c r="B42" i="7"/>
  <c r="C42" i="7" s="1"/>
  <c r="J8" i="17" s="1"/>
  <c r="B37" i="7"/>
  <c r="B44" i="6"/>
  <c r="C44" i="6" s="1"/>
  <c r="J7" i="17" s="1"/>
  <c r="B40" i="6"/>
  <c r="I7" i="17" s="1"/>
  <c r="B39" i="6"/>
  <c r="B38" i="6"/>
  <c r="B37" i="6"/>
  <c r="B56" i="4"/>
  <c r="C56" i="4" s="1"/>
  <c r="B52" i="4"/>
  <c r="B51" i="4"/>
  <c r="B50" i="4"/>
  <c r="B49" i="4"/>
  <c r="C58" i="4"/>
  <c r="B43" i="13"/>
  <c r="C43" i="13" s="1"/>
  <c r="B39" i="13"/>
  <c r="B38" i="13"/>
  <c r="B37" i="13"/>
  <c r="B36" i="13"/>
  <c r="B41" i="12"/>
  <c r="C41" i="12" s="1"/>
  <c r="B37" i="12"/>
  <c r="B36" i="12"/>
  <c r="B35" i="12"/>
  <c r="B34" i="12"/>
  <c r="C43" i="12"/>
  <c r="B63" i="11"/>
  <c r="B59" i="11"/>
  <c r="I2" i="17" s="1"/>
  <c r="B58" i="11"/>
  <c r="B57" i="11"/>
  <c r="B56" i="11"/>
  <c r="C44" i="7"/>
  <c r="C46" i="6"/>
  <c r="C42" i="5"/>
  <c r="C45" i="13"/>
  <c r="C65" i="11"/>
  <c r="J5" i="17" l="1"/>
  <c r="B1" i="7"/>
  <c r="G5" i="17" s="1"/>
  <c r="B1" i="13"/>
  <c r="B1" i="4"/>
  <c r="B60" i="11"/>
  <c r="B1" i="6"/>
  <c r="B37" i="5"/>
  <c r="I6" i="17" s="1"/>
  <c r="B1" i="12"/>
  <c r="B38" i="12"/>
  <c r="C63" i="11" l="1"/>
  <c r="B44" i="13" l="1"/>
  <c r="B40" i="13"/>
  <c r="C44" i="13" l="1"/>
  <c r="C40" i="13"/>
  <c r="C36" i="13"/>
  <c r="C37" i="13"/>
  <c r="C38" i="13"/>
  <c r="C39" i="13"/>
  <c r="I139" i="14"/>
  <c r="I119" i="14"/>
  <c r="H119" i="14"/>
  <c r="H122" i="14" s="1"/>
  <c r="G118" i="14"/>
  <c r="G117" i="14"/>
  <c r="G116" i="14"/>
  <c r="G115" i="14"/>
  <c r="G114" i="14"/>
  <c r="G113" i="14"/>
  <c r="G112" i="14"/>
  <c r="D50" i="15"/>
  <c r="E54" i="15"/>
  <c r="E50" i="15" s="1"/>
  <c r="E55" i="15"/>
  <c r="E56" i="15"/>
  <c r="E53" i="15"/>
  <c r="H11" i="14"/>
  <c r="C13" i="14"/>
  <c r="D13" i="14"/>
  <c r="E13" i="14"/>
  <c r="F13" i="14"/>
  <c r="B13" i="14"/>
  <c r="G9" i="14"/>
  <c r="G13" i="14" s="1"/>
  <c r="G8" i="14"/>
  <c r="G6" i="14"/>
  <c r="G7" i="14"/>
  <c r="G10" i="14"/>
  <c r="G5" i="14"/>
  <c r="G4" i="14"/>
  <c r="D137" i="14"/>
  <c r="E137" i="14"/>
  <c r="F133" i="14"/>
  <c r="F138" i="14"/>
  <c r="F136" i="14"/>
  <c r="E136" i="14"/>
  <c r="E135" i="14"/>
  <c r="D133" i="14"/>
  <c r="C132" i="14"/>
  <c r="E132" i="14"/>
  <c r="C136" i="14"/>
  <c r="D132" i="14"/>
  <c r="F134" i="14"/>
  <c r="C133" i="14"/>
  <c r="F137" i="14"/>
  <c r="C138" i="14"/>
  <c r="C135" i="14"/>
  <c r="H133" i="14"/>
  <c r="E133" i="14"/>
  <c r="F132" i="14"/>
  <c r="D136" i="14"/>
  <c r="H137" i="14"/>
  <c r="C137" i="14"/>
  <c r="G133" i="14"/>
  <c r="G136" i="14"/>
  <c r="G137" i="14"/>
  <c r="E138" i="14" l="1"/>
  <c r="D138" i="14"/>
  <c r="H136" i="14"/>
  <c r="G135" i="14"/>
  <c r="H135" i="14"/>
  <c r="D135" i="14"/>
  <c r="F135" i="14"/>
  <c r="D134" i="14"/>
  <c r="C134" i="14"/>
  <c r="E134" i="14"/>
  <c r="H132" i="14"/>
  <c r="H139" i="14" s="1"/>
  <c r="H142" i="14" s="1"/>
  <c r="H138" i="14" l="1"/>
  <c r="G138" i="14"/>
  <c r="G134" i="14"/>
  <c r="H134" i="14"/>
  <c r="G132" i="14"/>
  <c r="B64" i="11" l="1"/>
  <c r="B1" i="11"/>
  <c r="G2" i="17" s="1"/>
  <c r="J2" i="17"/>
  <c r="C56" i="11" l="1"/>
  <c r="B2" i="17" s="1"/>
  <c r="C60" i="11"/>
  <c r="F2" i="17" s="1"/>
  <c r="H2" i="17"/>
  <c r="C64" i="11"/>
  <c r="C57" i="11"/>
  <c r="C59" i="11"/>
  <c r="E2" i="17" s="1"/>
  <c r="C58" i="11"/>
  <c r="D2" i="17" s="1"/>
  <c r="G7" i="17"/>
  <c r="B42" i="12" l="1"/>
  <c r="C38" i="12" s="1"/>
  <c r="C36" i="12" l="1"/>
  <c r="C42" i="12"/>
  <c r="C35" i="12"/>
  <c r="C37" i="12"/>
  <c r="C34" i="12"/>
  <c r="B57" i="4"/>
  <c r="B53" i="4"/>
  <c r="C53" i="4" l="1"/>
  <c r="F3" i="17" s="1"/>
  <c r="C50" i="4"/>
  <c r="C51" i="4"/>
  <c r="C52" i="4"/>
  <c r="E3" i="17" s="1"/>
  <c r="C49" i="4"/>
  <c r="C57" i="4"/>
  <c r="J9" i="17"/>
  <c r="B1" i="5"/>
  <c r="G6" i="17" s="1"/>
  <c r="B41" i="5"/>
  <c r="C37" i="5" l="1"/>
  <c r="F6" i="17" s="1"/>
  <c r="H6" i="17"/>
  <c r="C35" i="5"/>
  <c r="D6" i="17" s="1"/>
  <c r="C34" i="5"/>
  <c r="C33" i="5"/>
  <c r="B6" i="17" s="1"/>
  <c r="C41" i="5"/>
  <c r="C36" i="5"/>
  <c r="E6" i="17" s="1"/>
  <c r="B45" i="6"/>
  <c r="H7" i="17" s="1"/>
  <c r="B41" i="6"/>
  <c r="C45" i="6" l="1"/>
  <c r="C37" i="6"/>
  <c r="B7" i="17" s="1"/>
  <c r="C38" i="6"/>
  <c r="C39" i="6"/>
  <c r="D7" i="17" s="1"/>
  <c r="C40" i="6"/>
  <c r="E7" i="17" s="1"/>
  <c r="C41" i="6"/>
  <c r="F7" i="17" s="1"/>
  <c r="B39" i="7"/>
  <c r="G8" i="17"/>
  <c r="G9" i="17" s="1"/>
  <c r="B43" i="7"/>
  <c r="H8" i="17" l="1"/>
  <c r="I5" i="17"/>
  <c r="I9" i="17" s="1"/>
  <c r="H5" i="17"/>
  <c r="C43" i="7"/>
  <c r="C36" i="7"/>
  <c r="C39" i="7"/>
  <c r="C37" i="7"/>
  <c r="C38" i="7"/>
  <c r="C35" i="7"/>
  <c r="B5" i="17" l="1"/>
  <c r="B9" i="17" s="1"/>
  <c r="E8" i="17"/>
  <c r="E5" i="17"/>
  <c r="C8" i="17"/>
  <c r="C5" i="17"/>
  <c r="D8" i="17"/>
  <c r="D5" i="17"/>
  <c r="F8" i="17"/>
  <c r="F5" i="17"/>
  <c r="H9" i="17"/>
  <c r="B10" i="17" s="1"/>
  <c r="F9" i="17" l="1"/>
  <c r="C9" i="17"/>
  <c r="E9" i="17"/>
  <c r="D9" i="17"/>
</calcChain>
</file>

<file path=xl/sharedStrings.xml><?xml version="1.0" encoding="utf-8"?>
<sst xmlns="http://schemas.openxmlformats.org/spreadsheetml/2006/main" count="846" uniqueCount="368">
  <si>
    <t xml:space="preserve">Sample Communications Dimension Assessment Date: </t>
  </si>
  <si>
    <t>Assessment Scope:</t>
  </si>
  <si>
    <t>Comments for dimension assessment:</t>
  </si>
  <si>
    <t>Outcomes &amp; Proof Points</t>
  </si>
  <si>
    <t>Preconditions for accessible communication</t>
  </si>
  <si>
    <t>Status</t>
  </si>
  <si>
    <t>Accessible corporate document templates (word, ppt, etc.)</t>
  </si>
  <si>
    <t>Documented HTML or PDF conversion procedures that prevent the loss of available accessibility features.</t>
  </si>
  <si>
    <t>Processes and procedures for creating communications are documented, and infrastructure is in place to ensure accessibility.</t>
  </si>
  <si>
    <t>Accessible collaboration tools are available, as appropriate (e.g. e-meeting, webinar, conferencing, chat)</t>
  </si>
  <si>
    <t>Accessible Direct Communications</t>
  </si>
  <si>
    <t>Consistent use of accessible templates for:</t>
  </si>
  <si>
    <t>no activity</t>
  </si>
  <si>
    <t xml:space="preserve"> - Marketing and sales materials delivered in electronic formats</t>
  </si>
  <si>
    <t xml:space="preserve"> - Technical documents or position papers</t>
  </si>
  <si>
    <t xml:space="preserve"> - Product Accessibility Conformance Reports (ACRs)</t>
  </si>
  <si>
    <t xml:space="preserve"> - Other accessibility documentation</t>
  </si>
  <si>
    <t xml:space="preserve"> - Presentations</t>
  </si>
  <si>
    <t>Internal and external websites:</t>
  </si>
  <si>
    <t xml:space="preserve"> - are accessible per regional regulatory requirements (e.g. conforms to WCAG)</t>
  </si>
  <si>
    <t xml:space="preserve"> - may have an accessibility statement (legal requirement for websites for public sector bodies in the European Union)</t>
  </si>
  <si>
    <t xml:space="preserve"> - may contain a statement of commitment to accessibility</t>
  </si>
  <si>
    <t>Products and services: accessibility compliance documentation is available and delivered in an accessible format (on the website, by request, or through procurement process)</t>
  </si>
  <si>
    <t xml:space="preserve"> - Accessibility conformance reports (ACR) based on the Voluntary Product Accessibility Template (VPAT)</t>
  </si>
  <si>
    <t xml:space="preserve"> - Accessibility statement (legal requirement for websites for public sector bodies in the European Union)</t>
  </si>
  <si>
    <t>Multimedia, including captions and described audio, if needed</t>
  </si>
  <si>
    <t>Social media and blog content</t>
  </si>
  <si>
    <t>Customer and vendor training</t>
  </si>
  <si>
    <t>Information on customer support</t>
  </si>
  <si>
    <t>Feedback mechanism for handling questions and accessibility complaints</t>
  </si>
  <si>
    <t>Legal documents, payment and billing</t>
  </si>
  <si>
    <t>User Experience</t>
  </si>
  <si>
    <t>User research includes disabilities</t>
  </si>
  <si>
    <t xml:space="preserve"> - All research asks participants to anonymously identify whether or not they have a disability, and if so, what type of disability/ies</t>
  </si>
  <si>
    <t>User research focusing only on disabilities is performed</t>
  </si>
  <si>
    <t>Quality Review Through Release</t>
  </si>
  <si>
    <t>Consistent approach to testing and releasing products</t>
  </si>
  <si>
    <t>Testing process documents steps for manual accessibility testing, utilizing assistive technology</t>
  </si>
  <si>
    <t>Testing process includes automated accessibility testing</t>
  </si>
  <si>
    <t>Schedule includes stakeholder activities focused on accessibility</t>
  </si>
  <si>
    <t>Bug tracking system includes an accessibility category</t>
  </si>
  <si>
    <t>Prioritization and grooming system for accessibility defects</t>
  </si>
  <si>
    <t>Accessibility identified as product release gate</t>
  </si>
  <si>
    <t>Documented testing steps and cadence for agile delivery of changes that do not go through a full release cycle. Some examples are:</t>
  </si>
  <si>
    <t xml:space="preserve"> - Content review for website updates</t>
  </si>
  <si>
    <t xml:space="preserve"> - Content review for social media posts</t>
  </si>
  <si>
    <t>ACR/VPAT authoring guide for commercial off-the-shelf (COTS) products</t>
  </si>
  <si>
    <t>Accessibile Communication Training Programs</t>
  </si>
  <si>
    <t>Accessible Communications Training in place to build and maintain relevant skills in support of this dimension’s proof points</t>
  </si>
  <si>
    <t>Assessing Current Skills to Identify and Address Gaps</t>
  </si>
  <si>
    <t>Organizational surveys that identify current skill levels and gaps</t>
  </si>
  <si>
    <t>Certification or competency reviews and programs</t>
  </si>
  <si>
    <t>Keeping skills up-to-date with current requirements</t>
  </si>
  <si>
    <t>Accessibility criteria integration into individual (employee and management) performance measurements</t>
  </si>
  <si>
    <t>Building and Maintaining Organizational Capacity</t>
  </si>
  <si>
    <t>Implementation of role based training plans and curriculums</t>
  </si>
  <si>
    <t>Procured external training resources, as needed</t>
  </si>
  <si>
    <t>Incorporation of digital accessibility training curricula into organization learning management, tracking, and auditing systems</t>
  </si>
  <si>
    <t>Accessibility training when onboarding all new employees</t>
  </si>
  <si>
    <t>Accessibility requirements included in position descriptions</t>
  </si>
  <si>
    <t>Subject matter experts (SMEs) positioned within the organization to provide training and support</t>
  </si>
  <si>
    <t>Organizing or attending digital accessibility events to increase awareness and knowledge</t>
  </si>
  <si>
    <t>Awareness campaigns (also pertinent to the Cultural dimension)</t>
  </si>
  <si>
    <t>Dimension Integration</t>
  </si>
  <si>
    <t>Training and learning programs should be integrated into proof points for each dimension</t>
  </si>
  <si>
    <t>Support</t>
  </si>
  <si>
    <t>Employee Support</t>
  </si>
  <si>
    <t>Existence of a disability-focused employee resource group (ERG) with executive sponsorship</t>
  </si>
  <si>
    <t>Organizational Support</t>
  </si>
  <si>
    <t>Ensure that all information is presented in plain language</t>
  </si>
  <si>
    <t>Support mechanisms are accessible</t>
  </si>
  <si>
    <t>Validation process in place to manage accessibility feedback</t>
  </si>
  <si>
    <t>External Support</t>
  </si>
  <si>
    <t>Written policy on requesting and providing customer accommodations, if applicable</t>
  </si>
  <si>
    <t>Consistent approach to designing accessibility features across products</t>
  </si>
  <si>
    <t>Development</t>
  </si>
  <si>
    <t>Accessible developer implementation resources</t>
  </si>
  <si>
    <t xml:space="preserve"> - Team channels to discuss accessibility - direct messaging, office hours, email - </t>
  </si>
  <si>
    <t xml:space="preserve"> - Information pages</t>
  </si>
  <si>
    <t>Developer's accessibility checklists</t>
  </si>
  <si>
    <t>Consistent approach to implementing accessibility features across products</t>
  </si>
  <si>
    <t>Documented way to triage and prioritize fixing accessibility issues and address customer-reported feedback on accessibility</t>
  </si>
  <si>
    <t>ICT Development Training</t>
  </si>
  <si>
    <t>ICT Development and Test training in place to build and maintain relevant skills in support of this dimension’s proof points</t>
  </si>
  <si>
    <t>Personnel</t>
  </si>
  <si>
    <t xml:space="preserve">Targeted Recruiting
</t>
  </si>
  <si>
    <t>- Established goals for recruiting employees with disabilities</t>
  </si>
  <si>
    <t>- Hiring announcements with diversity statements encouraging applications from people with disabilities</t>
  </si>
  <si>
    <t>-Hiring announcements with targeted diversity statements narrowing eligibility to applicants with disabilities</t>
  </si>
  <si>
    <t>Accessible Job Application Platform</t>
  </si>
  <si>
    <t>Hiring tools, job boards, etc. meet a specified level of accessibility</t>
  </si>
  <si>
    <t>Recruiting communications meet a specified level of accessibility</t>
  </si>
  <si>
    <t>Accessibility audit of Jobs' website</t>
  </si>
  <si>
    <t>Accessibility audit of application process</t>
  </si>
  <si>
    <t>Strategic Engagement</t>
  </si>
  <si>
    <t>Established Employee Resource Group, with executive sponsor, for employees with disabilities to directly contribute first hand knowledge, and lived experience, to accessibility efforts</t>
  </si>
  <si>
    <t>Product, and project focus groups of employees with disabilities</t>
  </si>
  <si>
    <t>Mentoring program for employees with disabilities</t>
  </si>
  <si>
    <t>Procurement</t>
  </si>
  <si>
    <t>started</t>
  </si>
  <si>
    <t>partially implemented</t>
  </si>
  <si>
    <t>Consistent use of Standardized Accessibility Procurement Document Language</t>
  </si>
  <si>
    <t>Consistent Evaluation process &amp; methods</t>
  </si>
  <si>
    <t>complete</t>
  </si>
  <si>
    <t>Accessibility in Procurement Program Management</t>
  </si>
  <si>
    <t>Culture</t>
  </si>
  <si>
    <t>Digital accessibility program effectiveness is monitored and improved</t>
  </si>
  <si>
    <t>About this file:</t>
  </si>
  <si>
    <t xml:space="preserve">The W3C Accessibility Maturity Model is a guide for organizations to evaluate and improve their business processes to produce digital products that are accessible to people with disabilities. Use of the W3C Accessibility Maturity Model will provide organizations informative guidance (guidance that is not normative and does not set requirements) on improving accessibility policies, processes, and outcomes. </t>
  </si>
  <si>
    <t>How to use this file:</t>
  </si>
  <si>
    <t>Copyright</t>
  </si>
  <si>
    <t>Copyright © 2022 W3C® (MIT, ERCIM, Keio, Beihang). W3C liability, trademark and permissive document license rules apply.</t>
  </si>
  <si>
    <t>Changes</t>
  </si>
  <si>
    <t>Remaining proofpoints in this dimension to be assessed:</t>
  </si>
  <si>
    <t>Added Cover sheet, fixed accessibility issues, fixed remaining total formulas</t>
  </si>
  <si>
    <t>Added N/A to all dropdown status choices, cleaned up color formating, locked row/col header information</t>
  </si>
  <si>
    <t>Documented evaluation methodology</t>
  </si>
  <si>
    <t>Submission scoring methodology</t>
  </si>
  <si>
    <t>Warranties and remedies section includes accessibility</t>
  </si>
  <si>
    <t>Vendor corrective actions / remediation plans pre and post deployment</t>
  </si>
  <si>
    <t>Executed contract examples with accessibility language</t>
  </si>
  <si>
    <t>Change Log Date</t>
  </si>
  <si>
    <t>not applicable</t>
  </si>
  <si>
    <t>Fixed calculations for totals of all dimentions, cleaned up cover page, and fixed various UI issues with scoring display</t>
  </si>
  <si>
    <t>Fixed 3.1 Total Points available &amp; missing header Proof Point. Fixed missing status dropdowns values for some proof points</t>
  </si>
  <si>
    <t>Added Rows 5&amp;6 to 3.1 Communications for consistency with other Dimensions</t>
  </si>
  <si>
    <t>As discussed at TF Meeting 8/9/23, we now will only have a single Template file without the date, and let github track version history</t>
  </si>
  <si>
    <t>3.5 Personnel removed dropdown status choices for a header row</t>
  </si>
  <si>
    <t>ICT Dev. Life Cycle</t>
  </si>
  <si>
    <t>Knowledge &amp; Skills</t>
  </si>
  <si>
    <t>Communication</t>
  </si>
  <si>
    <t>Optimize Complete</t>
  </si>
  <si>
    <t>Integrate Complete</t>
  </si>
  <si>
    <t>Launch Complete</t>
  </si>
  <si>
    <t>Inactive Complete</t>
  </si>
  <si>
    <t>Not Applicable</t>
  </si>
  <si>
    <t>Dimension</t>
  </si>
  <si>
    <t>Scope</t>
  </si>
  <si>
    <t xml:space="preserve"> </t>
  </si>
  <si>
    <t>Added new sheet Final Total's</t>
  </si>
  <si>
    <t>Total Number of Proofpoints  =36</t>
  </si>
  <si>
    <t>Total Proofpoints Counted</t>
  </si>
  <si>
    <t>Percentages of Proofpoints in Stages</t>
  </si>
  <si>
    <t xml:space="preserve">Percentage Evaluated </t>
  </si>
  <si>
    <t xml:space="preserve"># of Proofpoints </t>
  </si>
  <si>
    <t xml:space="preserve">All Dimensions Stage Status </t>
  </si>
  <si>
    <t>Total Proofpoints</t>
  </si>
  <si>
    <t>Optimize( Complete)</t>
  </si>
  <si>
    <t>Inactive</t>
  </si>
  <si>
    <t xml:space="preserve">Launch </t>
  </si>
  <si>
    <t>Optimize</t>
  </si>
  <si>
    <t>Integrate</t>
  </si>
  <si>
    <t xml:space="preserve"> Stage Status</t>
  </si>
  <si>
    <t>Total Proofpoints in Inactive Stage</t>
  </si>
  <si>
    <t>Total Proofpoints in Launch Stage</t>
  </si>
  <si>
    <t>Total Proofpoints in Integrate Stage</t>
  </si>
  <si>
    <t>Total Proofpoints in Optimize Stage</t>
  </si>
  <si>
    <t xml:space="preserve">Total Proofpoint Percentage </t>
  </si>
  <si>
    <t xml:space="preserve">Comments </t>
  </si>
  <si>
    <r>
      <t xml:space="preserve">Inactive Stage Outcomes                   </t>
    </r>
    <r>
      <rPr>
        <sz val="14"/>
        <color theme="1"/>
        <rFont val="Arial"/>
        <family val="2"/>
      </rPr>
      <t>None; no accessibility effort at all around communications.</t>
    </r>
  </si>
  <si>
    <r>
      <t xml:space="preserve">Launch Stage Outcomes                                      </t>
    </r>
    <r>
      <rPr>
        <sz val="14"/>
        <color theme="1"/>
        <rFont val="Arial"/>
        <family val="2"/>
      </rPr>
      <t>Plans in place for making all internal / external communications accessible (and compliant with accessibility regulations, where applicable).</t>
    </r>
  </si>
  <si>
    <r>
      <rPr>
        <b/>
        <sz val="14"/>
        <color theme="1"/>
        <rFont val="Arial"/>
        <family val="2"/>
      </rPr>
      <t xml:space="preserve">Launch Stage Goal                                              </t>
    </r>
    <r>
      <rPr>
        <sz val="14"/>
        <color theme="1"/>
        <rFont val="Arial"/>
        <family val="2"/>
      </rPr>
      <t>Recognized need for accessibility of internal and external communications. Plans begun or in place to identify communications where accessibility criteria should be integrated.</t>
    </r>
  </si>
  <si>
    <r>
      <t xml:space="preserve">Integrate Stage Goal                                 </t>
    </r>
    <r>
      <rPr>
        <sz val="14"/>
        <color theme="1"/>
        <rFont val="Arial"/>
        <family val="2"/>
      </rPr>
      <t>Communications roadmap in place, integration of accessibility criteria into most internal and external communications is being implemented. Non-accessible tools replaced, or procurement of accessible tools in process.</t>
    </r>
  </si>
  <si>
    <t xml:space="preserve"> 
</t>
  </si>
  <si>
    <r>
      <t xml:space="preserve">Integrate Stage Outcomes                                                    </t>
    </r>
    <r>
      <rPr>
        <sz val="14"/>
        <color theme="1"/>
        <rFont val="Arial"/>
        <family val="2"/>
      </rPr>
      <t>- Internal and external delivery of accessible communications across most media and platforms.
 - An accessibility policy that includes requirements for a feedback mechanism for users, including a formalized process for handling accessibility complaints.</t>
    </r>
  </si>
  <si>
    <r>
      <t xml:space="preserve">Optimize Stage Goal                              </t>
    </r>
    <r>
      <rPr>
        <sz val="14"/>
        <color theme="1"/>
        <rFont val="Arial"/>
        <family val="2"/>
      </rPr>
      <t>Full accessibility processes and tools implemented across all internal and external media resulting in fully accessible communications.</t>
    </r>
  </si>
  <si>
    <r>
      <t xml:space="preserve">Optimize Stage Outcomes                      </t>
    </r>
    <r>
      <rPr>
        <sz val="14"/>
        <color theme="1"/>
        <rFont val="Arial"/>
        <family val="2"/>
      </rPr>
      <t>All processes, procedures, and tools are in place, used consistently, and are regularly reviewed and refined to ensure that all internal and external communications are fully accessible.</t>
    </r>
  </si>
  <si>
    <t>Communcations Dimension      Goals and Outcomes</t>
  </si>
  <si>
    <r>
      <t xml:space="preserve">Inactive Stage (No Goal)                         </t>
    </r>
    <r>
      <rPr>
        <sz val="14"/>
        <color theme="1"/>
        <rFont val="Arial (Body)"/>
      </rPr>
      <t>No effort towards making internal or external communications accessible.</t>
    </r>
  </si>
  <si>
    <t>Count</t>
  </si>
  <si>
    <t xml:space="preserve">This is a comment </t>
  </si>
  <si>
    <t>Stage</t>
  </si>
  <si>
    <t>Stages</t>
  </si>
  <si>
    <t xml:space="preserve"># of Optimize Complete Proofpoints </t>
  </si>
  <si>
    <t>Percentage of Optimize Proofpoints</t>
  </si>
  <si>
    <t xml:space="preserve"> Single Number Score</t>
  </si>
  <si>
    <t>Digital accessibility standards and other related criteria (as identified) are integrated into planning and design phases of ICT development projects.</t>
  </si>
  <si>
    <t xml:space="preserve">Planning and Design
</t>
  </si>
  <si>
    <t>Added new proof point - ICT Development Lifecycle</t>
  </si>
  <si>
    <t>Replacing "Stage" with "Level" for all occurrences</t>
  </si>
  <si>
    <t>Added new proof point for each dimension - Dimension Goals and Metrics</t>
  </si>
  <si>
    <t>Implemented new Scoring mechanism &amp; 'Full Tally' Sheet for proof points (Indicate 1 in a Level when complete) Note: Currently must remove previous 1's in prior Levels.</t>
  </si>
  <si>
    <t>Added dropdown choices for all dimension Levels</t>
  </si>
  <si>
    <t>Revused to develop into a working  / prototype that tracks / talliesstatge profpoints totals and single number scre as percentage of proffpoints at "Optimize" Level.</t>
  </si>
  <si>
    <t>Total Number of Proofpoints</t>
  </si>
  <si>
    <t>Dimension Goals and Metrics</t>
  </si>
  <si>
    <t>Dimension-related goals are established, metrics are defined, and progress is tracked</t>
  </si>
  <si>
    <t xml:space="preserve"> All research asks participants to anonymously identify whether or not they have a disability, and if so, what type of disability/ies</t>
  </si>
  <si>
    <t>Content review for website updates</t>
  </si>
  <si>
    <t>Content review for social media posts</t>
  </si>
  <si>
    <t>Accessibility statement (legal requirement for websites for public sector bodies in the European Union)</t>
  </si>
  <si>
    <t>may contain a statement of commitment to accessibility</t>
  </si>
  <si>
    <t>are accessible per regional regulatory requirements (e.g. conforms to WCAG)</t>
  </si>
  <si>
    <t>Presentations</t>
  </si>
  <si>
    <t>Other accessibility documentation</t>
  </si>
  <si>
    <t>Product Accessibility Conformance Reports (ACRs)</t>
  </si>
  <si>
    <t>Technical documents or position papers</t>
  </si>
  <si>
    <t>Marketing and sales materials delivered in electronic formats</t>
  </si>
  <si>
    <t>Fixed each Dimention header # of proofpoints left to be assessed</t>
  </si>
  <si>
    <t>Added missing alt text for Full Tally Data visualization.</t>
  </si>
  <si>
    <t>Added missing description of 3.1 Communications cells A6 &amp; A8</t>
  </si>
  <si>
    <t>Reduced width of status column for all dimensions</t>
  </si>
  <si>
    <t>Fixed all dimenions - Totals missed new proofpoint added</t>
  </si>
  <si>
    <t>Fixed All dimention - Total percentages fixed formula</t>
  </si>
  <si>
    <t>Not Applicable Proofpoints</t>
  </si>
  <si>
    <t>Justification</t>
  </si>
  <si>
    <t>Proofpoints Remaining</t>
  </si>
  <si>
    <t>Average / Totals</t>
  </si>
  <si>
    <t>Added color filter to help aid data entry</t>
  </si>
  <si>
    <t>Accessibility Maturity Model Assessment Template Use Instructions</t>
  </si>
  <si>
    <t>This Assessment Tool is used to assess an organization’s progress and Level of ICT Accessibility Maturity</t>
  </si>
  <si>
    <t>The Tool consists of a number of worksheet tabs:</t>
  </si>
  <si>
    <t>Each Dimension tab contains the “proof points” to be used for the assessment.</t>
  </si>
  <si>
    <t>Example:</t>
  </si>
  <si>
    <t>Go to the 3.3 Support tab</t>
  </si>
  <si>
    <t>Results: The Full Tally tab</t>
  </si>
  <si>
    <t>The “Full Tally” tab contains a table that is automatically populated with the rollup of the Level responses for all the Dimensions. In addition to the percentages from the Dimension tabs, it reports the number of proof points for each Dimension that has reached the “Optimize” Level indicating (column J) that those proof points have attained full maturity.</t>
  </si>
  <si>
    <t>Below the table is progress bar graph that indicates the total percentage of all the proof points from all Dimensions that have reached the “Optimize” Level (full maturity) as a way to provide a single score value for the entire assessment.</t>
  </si>
  <si>
    <t>Notes</t>
  </si>
  <si>
    <t>The Maturity Model Assessment Tool is intended as a high-fidelity prototype. The final published format is to be determined, but is envisioned as HTML. It may also be made available in other downloadable, accessible formats.</t>
  </si>
  <si>
    <t>This assessment tool is experimental and is a work in progress. The proof points in Maturity Model document may not be in sync with the Assessment Tool template, but the Tool has the most up-to-date proof points.</t>
  </si>
  <si>
    <t>For additional information about the Maturity Model itself, please refer to the main document.</t>
  </si>
  <si>
    <t>Added Not Applicable options to each dimension and full tally</t>
  </si>
  <si>
    <t>Follow the 'Use Instructions' sheet. More information can be found at https://www.w3.org/TR/maturity-model/</t>
  </si>
  <si>
    <t>Visit the following link to download the latest published version of this file, https://w3c.github.io/maturity-model/#assessment-template</t>
  </si>
  <si>
    <t>Added the 'Use Instructions' sheet</t>
  </si>
  <si>
    <t>Cell filtering colors copied to all dimension worksheets</t>
  </si>
  <si>
    <t>Status Level</t>
  </si>
  <si>
    <t>Justification / Comments</t>
  </si>
  <si>
    <t>Communication Assessment Log</t>
  </si>
  <si>
    <t>Date of Assessment:</t>
  </si>
  <si>
    <t>Assessor Name:</t>
  </si>
  <si>
    <t>Assessor Title:</t>
  </si>
  <si>
    <t>Assessor Business Unit / Division / Department, etc.:</t>
  </si>
  <si>
    <t>Scope of Dimension Assessment:</t>
  </si>
  <si>
    <t>Signature of  Assessor:</t>
  </si>
  <si>
    <t>Additional Approval Signatures (if required):</t>
  </si>
  <si>
    <t>Comments for Assessment:</t>
  </si>
  <si>
    <t>Added an assessment log section for each dimension after the proofpoints totals.</t>
  </si>
  <si>
    <t>Below the totals of each Dimension tab has an assessment log which should be filled out by the person who is conducting the assessment for that dimension.</t>
  </si>
  <si>
    <t>Simplified status selection to a single column for each dimension.</t>
  </si>
  <si>
    <t>Knowledge &amp; Skills Assessment Log</t>
  </si>
  <si>
    <t>Support Assessment Log</t>
  </si>
  <si>
    <t>ICT Dev Life Cycle</t>
  </si>
  <si>
    <t>ICT Dev Life Cycle Assessment Log</t>
  </si>
  <si>
    <t>Personnel Assessment Log</t>
  </si>
  <si>
    <t>Procurement Assessment Log</t>
  </si>
  <si>
    <t>Procurement is a strategic process focused on finding and acquiring cost-effective products needed by an organization. Activities in procurement include sourcing, negotiation, and selection of goods and services.
The majority of ICT (Information and Communication Technologies ) assets used in an organization are the result of procurement transactions and contracts. When accessibility criteria are integrated into processes and contract language for procuring ICT, an organization can be more capable of providing accessible products, services and workplaces. Should be supported by progress or completion of Procurement Proof Points or other criteria.</t>
  </si>
  <si>
    <t>Policy Documentation</t>
  </si>
  <si>
    <t>Culture Assessment Log</t>
  </si>
  <si>
    <t>Organizational Culture of Disability Inclusion</t>
  </si>
  <si>
    <t># of Proofpoints Counted</t>
  </si>
  <si>
    <t>Proof Points Completed</t>
  </si>
  <si>
    <t>0 Not Applicable</t>
  </si>
  <si>
    <t>1 Inactive</t>
  </si>
  <si>
    <t>2 Launch</t>
  </si>
  <si>
    <t>3 Integrate</t>
  </si>
  <si>
    <t>4 Optimize</t>
  </si>
  <si>
    <t>Added Status Level sheet for customized levels, improved color contrast and count total headings in each dimension.</t>
  </si>
  <si>
    <t>Knowledge and Skills</t>
  </si>
  <si>
    <t>Write In Answer (Who Filled out this Assessment)</t>
  </si>
  <si>
    <t>Dimension Information and Goals</t>
  </si>
  <si>
    <t>g</t>
  </si>
  <si>
    <t>Status Level Interpretation</t>
  </si>
  <si>
    <t>Moved Assessment Log to top of each dimension</t>
  </si>
  <si>
    <t xml:space="preserve"> - A change management tab (Cover)</t>
  </si>
  <si>
    <t xml:space="preserve"> - An instructions tab (Use Instructions - this sheet)</t>
  </si>
  <si>
    <t xml:space="preserve"> - A tally / reporting tab that displays the results of the organization’s assessment (Full Tally)</t>
  </si>
  <si>
    <t xml:space="preserve"> - 7 Dimension tabs (1 for each of the model Dimensions)</t>
  </si>
  <si>
    <t>The top of each Dimension tab shows the Dimension definition and describes each of the four maturity stages. Below that is the list of the Dimension’s proof points.</t>
  </si>
  <si>
    <t xml:space="preserve">Each proof point should be assessed for maturity level using the general Level descriptions  at the top of each Dimension worksheet </t>
  </si>
  <si>
    <t xml:space="preserve">The Status Level and Justification / Comments columns to the right of the Proof points blank are to be completed by the organization. When completed, they will indicate that the organization has reached a particular level. The level documented should be supported by evidence such as statements or reference information in the Justification / Comments Column that can be used to claim that the selected level has been met. </t>
  </si>
  <si>
    <r>
      <t>Go to the Proof points in the</t>
    </r>
    <r>
      <rPr>
        <sz val="14"/>
        <color rgb="FF000000"/>
        <rFont val="Arial"/>
        <family val="2"/>
      </rPr>
      <t xml:space="preserve"> Employee Support Section and find the proof point "Written policy on requesting and providing employee accommodations"</t>
    </r>
  </si>
  <si>
    <t>At the bottom of the table,  you will see column sums of all the proof point responses at the various maturity Levels. Below that  are the percentages of the proof point responses at each Level which will automatically be transferred to the “Full Tally” tab.</t>
  </si>
  <si>
    <t>Revised Instructions and improved Bar Chart on Tally Sheet</t>
  </si>
  <si>
    <t xml:space="preserve">Note that if the level “0 Not applicable” is selected, a justification must included in the Comments / Justification column </t>
  </si>
  <si>
    <t>In addition to using a mouse to select from a dropdown list of pre-defined status levels, you can also use a keyboard to access the list, entering 0 for Not Applicable, 1 for Inactive, 2 for Launch, 3 for Integrate, and 4 for Optimize. The hotkey Alt + Down-Arrow will also bring up the predefined list of choices for the Status Level of each proof point.</t>
  </si>
  <si>
    <t>To the right of the proof point, you will see a blank cell in the "Status Level" column. Click in the cell, or Alt Down-Arrow, and a drop-down selector will appear. Select the appropriate maturity level from the drop down list and the selection will then appear in the cell along with a color background corresponding to the level selected.</t>
  </si>
  <si>
    <t>Note: Changing the above status levels will automatically adjust what the dropdown status's will appear for each Dimension.  However the Final Tally page will still refer to the original values.</t>
  </si>
  <si>
    <t>W3C Accessibility Maturity Model Assessment Tool V 1.8</t>
  </si>
  <si>
    <t>Removed duplicates in proofpoints</t>
  </si>
  <si>
    <t>Digital accessibility focus in communities of practice</t>
  </si>
  <si>
    <t>Digital accessibility included in code of conduct</t>
  </si>
  <si>
    <t>Business strategy includes proactive approach to digital accessibility</t>
  </si>
  <si>
    <t>IT Accessibility Policy in place and implemented</t>
  </si>
  <si>
    <t>Executive statement of commitment to digital accessibility</t>
  </si>
  <si>
    <t>Executive-level digital accessibility program leadership</t>
  </si>
  <si>
    <t>Executive sponsor in place for digital accessibility</t>
  </si>
  <si>
    <t>Logo: W3C</t>
  </si>
  <si>
    <t>Proof Point Category</t>
  </si>
  <si>
    <t>Proof Point Status</t>
  </si>
  <si>
    <t>Launch</t>
  </si>
  <si>
    <t>Optimized</t>
  </si>
  <si>
    <t>Applicability Status</t>
  </si>
  <si>
    <t>Proof Points</t>
  </si>
  <si>
    <t>Percentage of Proof Points out of total possible</t>
  </si>
  <si>
    <t>Total Proofpoints Counted (Applicable)</t>
  </si>
  <si>
    <t>Percentage of Proofpoints out of total applicable</t>
  </si>
  <si>
    <t>Total Number of Proofpoints Counted (Applicable)</t>
  </si>
  <si>
    <t>Status Number</t>
  </si>
  <si>
    <t>Status Name</t>
  </si>
  <si>
    <t>Status Levels</t>
  </si>
  <si>
    <t>Communications</t>
  </si>
  <si>
    <r>
      <rPr>
        <sz val="12"/>
        <rFont val="Arial"/>
        <family val="2"/>
        <scheme val="major"/>
      </rPr>
      <t xml:space="preserve">Both internal employees and external customers with disabilities need support with regard to the organization's ICT. This includes reasonable accommodations for employees and customer support specific to users' ICT accessibility needs.
</t>
    </r>
    <r>
      <rPr>
        <b/>
        <sz val="12"/>
        <rFont val="Arial"/>
        <family val="2"/>
        <scheme val="major"/>
      </rPr>
      <t xml:space="preserve">
Goal of this dimension: </t>
    </r>
    <r>
      <rPr>
        <sz val="12"/>
        <rFont val="Arial"/>
        <family val="2"/>
        <scheme val="major"/>
      </rPr>
      <t>Support for internal employees and external customers with disabilities. This includes reasonable accommodations for employees and customer support that is specific to users' accessibility needs.</t>
    </r>
  </si>
  <si>
    <r>
      <t>Inactive</t>
    </r>
    <r>
      <rPr>
        <sz val="12"/>
        <rFont val="Arial"/>
        <family val="2"/>
        <scheme val="major"/>
      </rPr>
      <t xml:space="preserve"> - No accessibility effort at all around support for employees or customers.
</t>
    </r>
    <r>
      <rPr>
        <b/>
        <sz val="12"/>
        <rFont val="Arial"/>
        <family val="2"/>
        <scheme val="major"/>
      </rPr>
      <t>Launch</t>
    </r>
    <r>
      <rPr>
        <sz val="12"/>
        <rFont val="Arial"/>
        <family val="2"/>
        <scheme val="major"/>
      </rPr>
      <t xml:space="preserve"> - Plans in place to provide basic information about accessibility to customers and to employees. For employees: Written reasonable accommodation policy and process in place to provide accommodations. Employees are made aware of availability of accommodations. For customers: Pertinent support information available to all customers (could be a policy statement link on site).
</t>
    </r>
    <r>
      <rPr>
        <b/>
        <sz val="12"/>
        <rFont val="Arial"/>
        <family val="2"/>
        <scheme val="major"/>
      </rPr>
      <t>Integrate</t>
    </r>
    <r>
      <rPr>
        <sz val="12"/>
        <rFont val="Arial"/>
        <family val="2"/>
        <scheme val="major"/>
      </rPr>
      <t xml:space="preserve"> - Customers: Dedicated section on Accessibility in the Help section of customer-facing website. FAQ or Help topics include common accessibility questions and answers. Employees: Tools and process in place to facilitate requests for accommodations. Hiring managers have access to disability awareness training.
</t>
    </r>
    <r>
      <rPr>
        <b/>
        <sz val="12"/>
        <rFont val="Arial"/>
        <family val="2"/>
        <scheme val="major"/>
      </rPr>
      <t>Optimize</t>
    </r>
    <r>
      <rPr>
        <sz val="12"/>
        <rFont val="Arial"/>
        <family val="2"/>
        <scheme val="major"/>
      </rPr>
      <t xml:space="preserve"> - Customers: Fully trained customer support staff able to support users' accessibility questions. Multiple ways to communicate with technical support are provided that meet the needs of customers with disabilities.</t>
    </r>
    <r>
      <rPr>
        <b/>
        <sz val="12"/>
        <rFont val="Arial"/>
        <family val="2"/>
        <scheme val="major"/>
      </rPr>
      <t xml:space="preserve"> </t>
    </r>
    <r>
      <rPr>
        <sz val="12"/>
        <rFont val="Arial"/>
        <family val="2"/>
        <scheme val="major"/>
      </rPr>
      <t>Employees/Talent Acquisition: Candidates are offered accommodations for their interviews. Disability Employee Resource Group(s) provide social and professional support to employees with disabilities.</t>
    </r>
  </si>
  <si>
    <r>
      <t xml:space="preserve">Publicly available (and accessible) </t>
    </r>
    <r>
      <rPr>
        <b/>
        <sz val="12"/>
        <color rgb="FF000000"/>
        <rFont val="Arial"/>
        <family val="2"/>
        <scheme val="major"/>
      </rPr>
      <t>digital</t>
    </r>
    <r>
      <rPr>
        <sz val="12"/>
        <color rgb="FF000000"/>
        <rFont val="Arial"/>
        <family val="2"/>
        <scheme val="major"/>
      </rPr>
      <t xml:space="preserve"> accessibility statement with pointers to support mechanisms</t>
    </r>
  </si>
  <si>
    <r>
      <t>Accessible communications is an umbrella term for clear, direct, and easy-to-understand communications that are renderable in multiple formats so that all users have equivalent access. It considers barriers to accessing information and removes them or provides alternatives.</t>
    </r>
    <r>
      <rPr>
        <b/>
        <sz val="12"/>
        <color rgb="FF000000"/>
        <rFont val="Arial"/>
        <family val="2"/>
        <scheme val="major"/>
      </rPr>
      <t xml:space="preserve">
Goal of this dimension:</t>
    </r>
    <r>
      <rPr>
        <sz val="12"/>
        <color rgb="FF000000"/>
        <rFont val="Arial"/>
        <family val="2"/>
        <scheme val="major"/>
      </rPr>
      <t xml:space="preserve"> Communications need to be accessible to the widest audience possible and meet the requirements set forth by accessibility standards. Accessible communications applies to all communications that are:
external and internal
formal and informal
major and minor
generated by the school district directly or by third parties under contract to the organization</t>
    </r>
  </si>
  <si>
    <r>
      <rPr>
        <b/>
        <sz val="12"/>
        <color rgb="FF000000"/>
        <rFont val="Arial"/>
        <family val="2"/>
        <scheme val="major"/>
      </rPr>
      <t>Inactive</t>
    </r>
    <r>
      <rPr>
        <sz val="12"/>
        <color rgb="FF000000"/>
        <rFont val="Arial"/>
        <family val="2"/>
        <scheme val="major"/>
      </rPr>
      <t xml:space="preserve"> - No effort towards making internal or external communications accessible.
</t>
    </r>
    <r>
      <rPr>
        <b/>
        <sz val="12"/>
        <color rgb="FF000000"/>
        <rFont val="Arial"/>
        <family val="2"/>
        <scheme val="major"/>
      </rPr>
      <t>Launch</t>
    </r>
    <r>
      <rPr>
        <sz val="12"/>
        <color rgb="FF000000"/>
        <rFont val="Arial"/>
        <family val="2"/>
        <scheme val="major"/>
      </rPr>
      <t xml:space="preserve"> - Plans in place for making all internal / external communications accessible (and compliant with accessibility regulations, where applicable).
</t>
    </r>
    <r>
      <rPr>
        <b/>
        <sz val="12"/>
        <color rgb="FF000000"/>
        <rFont val="Arial"/>
        <family val="2"/>
        <scheme val="major"/>
      </rPr>
      <t>Integrate</t>
    </r>
    <r>
      <rPr>
        <sz val="12"/>
        <color rgb="FF000000"/>
        <rFont val="Arial"/>
        <family val="2"/>
        <scheme val="major"/>
      </rPr>
      <t xml:space="preserve"> -  Communications roadmap in place, integration of accessibility criteria into most internal and external communications is being implemented. Non-accessible tools replaced, or procurement of accessible tools in process. Internal and external delivery of accessible communications across most media and platforms.
</t>
    </r>
    <r>
      <rPr>
        <b/>
        <sz val="12"/>
        <color rgb="FF000000"/>
        <rFont val="Arial"/>
        <family val="2"/>
        <scheme val="major"/>
      </rPr>
      <t>Optimize</t>
    </r>
    <r>
      <rPr>
        <sz val="12"/>
        <color rgb="FF000000"/>
        <rFont val="Arial"/>
        <family val="2"/>
        <scheme val="major"/>
      </rPr>
      <t xml:space="preserve"> -  All processes, procedures, and tools are in place, used consistently, and are regularly reviewed and refined to ensure that all internal and external communications are fully accessible.</t>
    </r>
  </si>
  <si>
    <r>
      <rPr>
        <sz val="12"/>
        <rFont val="Arial"/>
        <family val="2"/>
        <scheme val="major"/>
      </rPr>
      <t>Internal and external personnel at all levels of an organization should have accessibility knowledge and skills relevant to their organizational role. Accessibility knowledge and skills relevant to each individual's position help employees understand their part in achieving the organization's accessibility goals.</t>
    </r>
    <r>
      <rPr>
        <b/>
        <sz val="12"/>
        <rFont val="Arial"/>
        <family val="2"/>
        <scheme val="major"/>
      </rPr>
      <t xml:space="preserve">
Goal of this dimension: </t>
    </r>
    <r>
      <rPr>
        <sz val="12"/>
        <rFont val="Arial"/>
        <family val="2"/>
        <scheme val="major"/>
      </rPr>
      <t>Internal and external personnel at all levels of an organization should have accessibility knowledge and skills relevant to their organizational role. Accessibility knowledge and skills relevant to each individual’s position helps employees understand their part in achieving the organization's accessibility goals.
While this dimension includes proof points to be implemented at the organization level, knowledge and skills specific to each of the other dimensions should be included within their respective proof points, as appropriate.</t>
    </r>
  </si>
  <si>
    <r>
      <rPr>
        <b/>
        <sz val="12"/>
        <rFont val="Arial"/>
        <family val="2"/>
        <scheme val="major"/>
      </rPr>
      <t>Inactive</t>
    </r>
    <r>
      <rPr>
        <sz val="12"/>
        <rFont val="Arial"/>
        <family val="2"/>
        <scheme val="major"/>
      </rPr>
      <t xml:space="preserve"> - None; no efforts at all around developing W3C accessible technology, disability inclusion, or improving accessibility knowledge and skills.
</t>
    </r>
    <r>
      <rPr>
        <b/>
        <sz val="12"/>
        <rFont val="Arial"/>
        <family val="2"/>
        <scheme val="major"/>
      </rPr>
      <t>Launch</t>
    </r>
    <r>
      <rPr>
        <sz val="12"/>
        <rFont val="Arial"/>
        <family val="2"/>
        <scheme val="major"/>
      </rPr>
      <t xml:space="preserve"> - Recognized need for organization-wide accessibility and disability inclusion, as well as accessibility expertise. Planning initiated, but activities not well organized. Skill areas are identified, plans for organization wide surveys to identify gaps initiated, but not implemented. Some training courses established professional development is not required or monitored.
</t>
    </r>
    <r>
      <rPr>
        <b/>
        <sz val="12"/>
        <rFont val="Arial"/>
        <family val="2"/>
        <scheme val="major"/>
      </rPr>
      <t>Integrate</t>
    </r>
    <r>
      <rPr>
        <sz val="12"/>
        <rFont val="Arial"/>
        <family val="2"/>
        <scheme val="major"/>
      </rPr>
      <t xml:space="preserve"> - Workforce ICT accessibility skills and training roadmap in place with an overall organizational approach to disability inclusion with required role-based accessibility expertise defined. Integration of process to assess and increase accessibility knowledge and skills is in progress, but not consistently implemented across the organization. Workforce skills and training roadmap includes accessibility objectives for: Knowledge and skills assessments, available training for their role, current information on new technologies, platforms, and tools. Training is available to enhance knowledge and skills around ICT accessibility, and disability inclusion with training metrics established
</t>
    </r>
    <r>
      <rPr>
        <b/>
        <sz val="12"/>
        <rFont val="Arial"/>
        <family val="2"/>
        <scheme val="major"/>
      </rPr>
      <t>Optimize</t>
    </r>
    <r>
      <rPr>
        <sz val="12"/>
        <rFont val="Arial"/>
        <family val="2"/>
        <scheme val="major"/>
      </rPr>
      <t xml:space="preserve"> - Full organization ICT accessibility maturity. Organization-wide, role-based expertise in accessibility and disability inclusion is well-defined, evaluated, remediated, and continuously enhanced and consistently implemented across the organization. Required and preferred knowledge and skills are consistently communicated to all personnel including position descriptions, hiring announcements, and project management. Workforce is periodically evaluated to ensure knowledge and skills are current with the most up to date standards and accessibility practices. Periodic analysis used to identify knowledge gaps. Annual training (conferences, events, online, etc.) is provided to maintain skills current with ICT accessibility requirements and industry best practices. Workforce inclusion training incorporates accessibility for persons with disabilities. Certification programs are available.</t>
    </r>
  </si>
  <si>
    <r>
      <t xml:space="preserve">Accessible Information and Communication Technologies (ICT) serves as a critical enabler that allow persons with disabilities to realize full and effective opportunities to participate, on the basis of equality, in all aspects of society and development that involve technology. 
</t>
    </r>
    <r>
      <rPr>
        <b/>
        <sz val="12"/>
        <color rgb="FF000000"/>
        <rFont val="Arial"/>
        <family val="2"/>
        <scheme val="major"/>
      </rPr>
      <t xml:space="preserve">
Goal of this dimension:</t>
    </r>
    <r>
      <rPr>
        <sz val="12"/>
        <color rgb="FF000000"/>
        <rFont val="Arial"/>
        <family val="2"/>
        <scheme val="major"/>
      </rPr>
      <t xml:space="preserve"> Accessibility should be considered throughout the entire ICT development lifecycle: from idea conception, to design, development, testing, production of an ACR based on the VPAT, user research, maintenance, and obsolescence. Training programs must be established and ongoing to have necessary skills for the ICT Development Lifecycle dimension.</t>
    </r>
  </si>
  <si>
    <r>
      <rPr>
        <b/>
        <sz val="12"/>
        <rFont val="Arial"/>
        <family val="2"/>
        <scheme val="major"/>
      </rPr>
      <t>Inactive</t>
    </r>
    <r>
      <rPr>
        <sz val="12"/>
        <rFont val="Arial"/>
        <family val="2"/>
        <scheme val="major"/>
      </rPr>
      <t xml:space="preserve"> - No accessibility effort at all around ICT development. If ACRs are required, they are not being produced.
</t>
    </r>
    <r>
      <rPr>
        <b/>
        <sz val="12"/>
        <rFont val="Arial"/>
        <family val="2"/>
        <scheme val="major"/>
      </rPr>
      <t>Launch</t>
    </r>
    <r>
      <rPr>
        <sz val="12"/>
        <rFont val="Arial"/>
        <family val="2"/>
        <scheme val="major"/>
      </rPr>
      <t xml:space="preserve"> - Some awareness and recognition of the need for accessible ICT development, inconsistently approached, decentralized. Accessibility efforts may be limited in scope to new products, applications, and websites.
</t>
    </r>
    <r>
      <rPr>
        <b/>
        <sz val="12"/>
        <rFont val="Arial"/>
        <family val="2"/>
        <scheme val="major"/>
      </rPr>
      <t>Integrate</t>
    </r>
    <r>
      <rPr>
        <sz val="12"/>
        <rFont val="Arial"/>
        <family val="2"/>
        <scheme val="major"/>
      </rPr>
      <t xml:space="preserve"> -  Thought leader in Accessibility on ICT development with strong ICT development knowledge and skills, structural, standardized and reported approach. Accessibility requirements are considered and practiced during ICT design, development, and testing, but are not consistently applied across the ICT portfolio. Some attempt is made to remediate existing products, applications, and websites.
</t>
    </r>
    <r>
      <rPr>
        <b/>
        <sz val="12"/>
        <rFont val="Arial"/>
        <family val="2"/>
        <scheme val="major"/>
      </rPr>
      <t>Optimize</t>
    </r>
    <r>
      <rPr>
        <sz val="12"/>
        <rFont val="Arial"/>
        <family val="2"/>
        <scheme val="major"/>
      </rPr>
      <t xml:space="preserve"> - Design specifications include accessibility guidance, developers consistently create accessible User Interface (UI), both manual and automated accessibility testing is performed during development, and automated accessibility testing is incorporated into Continuous Integration/Continuous Delivery (CI/CD) build pipelines. Release management includes gates for accessibility quality. Maintenance releases are re-inspected for accessibility. ACRs are kept up to date and made available, as needed, for procurable ICT. Research deliberately seeks out and evaluates input from users with disabilities.</t>
    </r>
  </si>
  <si>
    <r>
      <rPr>
        <sz val="12"/>
        <rFont val="Arial"/>
        <family val="2"/>
        <scheme val="major"/>
      </rPr>
      <t>Persons with disabilities should be utilized throughout an organization’s hierarchy (all job types, all authority levels) where their unique insights and lived experiences should better inform decision making. This requires accessible and inclusive hiring practices covering application, interviews, evaluations, onboarding and retention.</t>
    </r>
    <r>
      <rPr>
        <b/>
        <sz val="12"/>
        <rFont val="Arial"/>
        <family val="2"/>
        <scheme val="major"/>
      </rPr>
      <t xml:space="preserve">
Goal of this Dimension: </t>
    </r>
    <r>
      <rPr>
        <sz val="12"/>
        <rFont val="Arial"/>
        <family val="2"/>
        <scheme val="major"/>
      </rPr>
      <t>Should be supported by progress or completion of Culture Proof Points or other criteria</t>
    </r>
  </si>
  <si>
    <r>
      <rPr>
        <b/>
        <sz val="12"/>
        <color rgb="FF000000"/>
        <rFont val="Arial"/>
        <family val="2"/>
        <scheme val="major"/>
      </rPr>
      <t>Inactive</t>
    </r>
    <r>
      <rPr>
        <sz val="12"/>
        <color rgb="FF000000"/>
        <rFont val="Arial"/>
        <family val="2"/>
        <scheme val="major"/>
      </rPr>
      <t xml:space="preserve"> - No staffing effort towards achieving organization-wide ICT accessibility maturity by including people with disabilities in the workforce. Possibly some informal activities. None; No effort at all around recruiting, retaining, or engaging employees with disabilities.
</t>
    </r>
    <r>
      <rPr>
        <b/>
        <sz val="12"/>
        <color rgb="FF000000"/>
        <rFont val="Arial"/>
        <family val="2"/>
        <scheme val="major"/>
      </rPr>
      <t>Launch</t>
    </r>
    <r>
      <rPr>
        <sz val="12"/>
        <color rgb="FF000000"/>
        <rFont val="Arial"/>
        <family val="2"/>
        <scheme val="major"/>
      </rPr>
      <t xml:space="preserve"> - Recognized need to include employees with disabilities in the workforce to contribute to organization-wide ICT accessibility maturity. Planning initiated, but recruitment, retention, and engagement, activities around disability inclusion are not well organized. Hiring announcements encourage applications from the disability community. Disability inclusion is specifically articulated in companies diversity and inclusion policy, and statement. Champion has been designated to facilitate, and mature disability inclusion.
</t>
    </r>
    <r>
      <rPr>
        <b/>
        <sz val="12"/>
        <color rgb="FF000000"/>
        <rFont val="Arial"/>
        <family val="2"/>
        <scheme val="major"/>
      </rPr>
      <t>Integrate</t>
    </r>
    <r>
      <rPr>
        <sz val="12"/>
        <color rgb="FF000000"/>
        <rFont val="Arial"/>
        <family val="2"/>
        <scheme val="major"/>
      </rPr>
      <t xml:space="preserve"> - Disability inclusion roadmap, to drive ICT accessibility, in place. Overall organizational approach to evaluating recruitment, retention, and engagement is defined. Process integration for maturing disability inclusion efforts for ICT accessibility in progress. Not consistently implemented across the organization. Strategic positions are identified for employees with disabilities to be placed in that will help audit, and drive, the development of accessible products, services. Targeted recruiting of employees with disabilities Accessible recruiting process.
</t>
    </r>
    <r>
      <rPr>
        <b/>
        <sz val="12"/>
        <color rgb="FF000000"/>
        <rFont val="Arial"/>
        <family val="2"/>
        <scheme val="major"/>
      </rPr>
      <t>Optimize</t>
    </r>
    <r>
      <rPr>
        <sz val="12"/>
        <color rgb="FF000000"/>
        <rFont val="Arial"/>
        <family val="2"/>
        <scheme val="major"/>
      </rPr>
      <t xml:space="preserve"> - Employees with disabilities are leveraged throughout the organization to achieve full ICT accessibility maturity. Organization-wide, disability inclusion staffing efforts are well-defined, evaluated, remediated, and integrated with ICT accessibility efforts, and goals, across the organization. Employees with disabilities hold key decision making positions, and are spread out across all areas of the organization to drive accessibility in every facet of the business. Disability Employee Resource Group is leveraged to inform accessibility decision making. Employees with disabilities leveraged to audit accessibility. Employees with disabilities leveraged for product development. Employees with disabilities leveraged for development of accessible services.</t>
    </r>
  </si>
  <si>
    <r>
      <t xml:space="preserve">Inactive - </t>
    </r>
    <r>
      <rPr>
        <sz val="12"/>
        <rFont val="Arial"/>
        <family val="2"/>
        <scheme val="major"/>
      </rPr>
      <t xml:space="preserve">No ICT Accessibility Initiatives In Procurement </t>
    </r>
    <r>
      <rPr>
        <b/>
        <sz val="12"/>
        <rFont val="Arial"/>
        <family val="2"/>
        <scheme val="major"/>
      </rPr>
      <t xml:space="preserve">
Launch - </t>
    </r>
    <r>
      <rPr>
        <sz val="12"/>
        <rFont val="Arial"/>
        <family val="2"/>
        <scheme val="major"/>
      </rPr>
      <t>Recognized need for accessibility criteria in procurement process(s). Work initiated to identify and integrate accessibility into procurement processes and language into all ICT related solicitation documents, vendor responses, and contracts.</t>
    </r>
    <r>
      <rPr>
        <b/>
        <sz val="12"/>
        <rFont val="Arial"/>
        <family val="2"/>
        <scheme val="major"/>
      </rPr>
      <t xml:space="preserve">
Integrate - </t>
    </r>
    <r>
      <rPr>
        <sz val="12"/>
        <rFont val="Arial"/>
        <family val="2"/>
        <scheme val="major"/>
      </rPr>
      <t>Full and consistent use of accessibility processes and criteria in all procurements with an ICT component in the contract decision making process. Solicitation and contract language complete. Responses analyzed by accessibility or trained procurement professionals. Scoring model developed and its use begun. Communications mechanism in place to inform vendors of accessibility requirements.</t>
    </r>
    <r>
      <rPr>
        <b/>
        <sz val="12"/>
        <rFont val="Arial"/>
        <family val="2"/>
        <scheme val="major"/>
      </rPr>
      <t xml:space="preserve">
Optimize - </t>
    </r>
    <r>
      <rPr>
        <sz val="12"/>
        <rFont val="Arial"/>
        <family val="2"/>
        <scheme val="major"/>
      </rPr>
      <t>Full and consistent use of accessibility processes and criteria in all procurements with an ICT component in the contract decision making process. Processes are in place, used consistently, and regularly reviewed /  refined as needed.</t>
    </r>
  </si>
  <si>
    <r>
      <t xml:space="preserve">Organizational culture consists of shared beliefs, values, policies, and processes established by leaders that ultimately shape employee perceptions, behaviors, and understanding. 
</t>
    </r>
    <r>
      <rPr>
        <b/>
        <sz val="12"/>
        <rFont val="Arial"/>
        <family val="2"/>
        <scheme val="major"/>
      </rPr>
      <t>Goal of this Dimension:</t>
    </r>
    <r>
      <rPr>
        <sz val="12"/>
        <rFont val="Arial"/>
        <family val="2"/>
        <scheme val="major"/>
      </rPr>
      <t xml:space="preserve"> To demonstrate cultural maturity in accessibility, all aspects of the organization’s operation, processes, and skills should include considerations for disability inclusion. Every member of the organization should understand and be sensitive to the importance of ICT accessibility, including their personal role and responsibilities in meeting the organization’s accessibility goals. Accessibility should be an integral part of diversity and inclusion within the organization with clear recognition of the benefits of disability inclusion and the impact of ICT accessibility on people with disabilities to facilitate access to jobs, services, and other aspects of life.
Should be supported by progress or completion of Culture Proof Points or other criteria </t>
    </r>
  </si>
  <si>
    <r>
      <rPr>
        <b/>
        <sz val="12"/>
        <rFont val="Arial"/>
        <family val="2"/>
        <scheme val="major"/>
      </rPr>
      <t>Inactive</t>
    </r>
    <r>
      <rPr>
        <sz val="12"/>
        <rFont val="Arial"/>
        <family val="2"/>
        <scheme val="major"/>
      </rPr>
      <t xml:space="preserve"> - No diversity culture or diversity culture does not include disability. No policy, organizational structure or other initiatives for ICT Accessibility.
</t>
    </r>
    <r>
      <rPr>
        <b/>
        <sz val="12"/>
        <rFont val="Arial"/>
        <family val="2"/>
        <scheme val="major"/>
      </rPr>
      <t>Launch</t>
    </r>
    <r>
      <rPr>
        <sz val="12"/>
        <rFont val="Arial"/>
        <family val="2"/>
        <scheme val="major"/>
      </rPr>
      <t xml:space="preserve"> - Recognized a need organization-wide cultural programs, planning initiated with limited  or ad hoc activity. Work initiated to identify and integrate ICT accessibility organizational processes and governance, including policies, processes, and practices that impact employees and external audiences; leadership for the initiative; cultural programs formulated, but not yet implemented.
</t>
    </r>
    <r>
      <rPr>
        <b/>
        <sz val="12"/>
        <rFont val="Arial"/>
        <family val="2"/>
        <scheme val="major"/>
      </rPr>
      <t>Integrate</t>
    </r>
    <r>
      <rPr>
        <sz val="12"/>
        <rFont val="Arial"/>
        <family val="2"/>
        <scheme val="major"/>
      </rPr>
      <t xml:space="preserve"> - Metrics established, hiring practices implemented; policies now in place with partial execution, diversity training initiated and but not compete; communities of practice established
</t>
    </r>
    <r>
      <rPr>
        <b/>
        <sz val="12"/>
        <rFont val="Arial"/>
        <family val="2"/>
        <scheme val="major"/>
      </rPr>
      <t>Optimize</t>
    </r>
    <r>
      <rPr>
        <sz val="12"/>
        <rFont val="Arial"/>
        <family val="2"/>
        <scheme val="major"/>
      </rPr>
      <t xml:space="preserve"> - Strong cultural awareness, appreciation, sensitivity, and support for all aspects of internal and external IT for accessibility and people with disabilities. Policies, processes, and practices are in place, used consistently, and regularly reviewed and refined as needed. All employees have understanding and sensitivity to the importance of IT accessibility, how / if it fits within the roles and responsibilities, and has an appreciation for the value of a diverse population both within and external to the organization.</t>
    </r>
  </si>
  <si>
    <t xml:space="preserve"> Make sure career paths and associated activities to achieve those goals are  available and accessible. (onboarding, recruitment)</t>
  </si>
  <si>
    <t xml:space="preserve"> Ensure support for use of assistive technology </t>
  </si>
  <si>
    <t>Consider the full range of accomodations needed by employees with disabilities to accomplish assigned activities</t>
  </si>
  <si>
    <t>Establish policies, practices and procedures for providing accessible  service</t>
  </si>
  <si>
    <t>Provide accessibility knowledge base within the internal resources of the organization</t>
  </si>
  <si>
    <t>Include people with disabilities in accessibility initiatives</t>
  </si>
  <si>
    <t>Written policy on requesting and providing employee ICT-related accommodations</t>
  </si>
  <si>
    <t>Provide accessibility documentation for external use</t>
  </si>
  <si>
    <t>Mechanism to capture Accessibility feedback in place</t>
  </si>
  <si>
    <t>Tracking employee training for ICT accessibility skills</t>
  </si>
  <si>
    <t>Accessibility conformance reports (ACR)</t>
  </si>
  <si>
    <t>Other communications, as identified.</t>
  </si>
  <si>
    <t>Other accessibility-related documents, as identified.</t>
  </si>
  <si>
    <t>Designers have access to accessibility checklists, guidelines, annotation templates, etc. </t>
  </si>
  <si>
    <t>All style guides, including but not limited to design and content include accessibility considerations</t>
  </si>
  <si>
    <t>Design deliverables handed off to developers include accessibility information and annotations that meet relevant accessibility standards</t>
  </si>
  <si>
    <t>Accessibility reviews are part of the design process</t>
  </si>
  <si>
    <t>User stories, personas, any other framework that is used, includes persons with disabilities</t>
  </si>
  <si>
    <t>Accessibility considerations are integrated into individual components of the design system as well as into their composition within higher-level structures.</t>
  </si>
  <si>
    <t>Accessibility requirements are included in sign off criteria throughout product lifecycle</t>
  </si>
  <si>
    <t>Test subject forms, releases, instructions, or other materials are accessible</t>
  </si>
  <si>
    <t>Recruiting needs assessment/gap analysis (Examples: Programming / accessibility skills, etc)</t>
  </si>
  <si>
    <t>Initiatives to recruit employees with disabilities</t>
  </si>
  <si>
    <t>Employee's performance is evaluated against the accessibility  responsibilities and expectations outlined in their job description</t>
  </si>
  <si>
    <t xml:space="preserve">Published ICT Accessibility Policy / Procurement Policy
</t>
  </si>
  <si>
    <t>Accessibility requirements and related information communicated to vendors</t>
  </si>
  <si>
    <t>Accessibility-specific solicitation forms and templates for items like bids and proposals</t>
  </si>
  <si>
    <t>Standardized solicitation language that includes accessibility in ICT contracts</t>
  </si>
  <si>
    <t>Standardized solicitation language that includes accessibility for ICT procurement</t>
  </si>
  <si>
    <t>Proof that accessibility evaluations are performed on solicititation responses.</t>
  </si>
  <si>
    <t>Accessibility Contract Language</t>
  </si>
  <si>
    <t xml:space="preserve">Proof of Vendor accessibility testing
</t>
  </si>
  <si>
    <t>Procurement-specific accessibility checkpoint requirements for custom development contracts.</t>
  </si>
  <si>
    <t>Procurement processes and policies evaluated for accessibility integration</t>
  </si>
  <si>
    <t>Contract Life cycle management includes accessibility requirements</t>
  </si>
  <si>
    <t>Procurement-related accessibility metrics are tracked and documented</t>
  </si>
  <si>
    <t>A defined process for identifying and addressing user accessibility complaints with vendors</t>
  </si>
  <si>
    <t>Accessibility-related training to build and maintain relevant skills in support of this dimension's proof points</t>
  </si>
  <si>
    <t>General Training</t>
  </si>
  <si>
    <t>Business strategy includes digital accessibility</t>
  </si>
  <si>
    <t>Digital accessibility included in core values</t>
  </si>
  <si>
    <t>ICT accessibility criteria are integrated into employee/officer performance objectives</t>
  </si>
  <si>
    <t>Employee feedback captures accessibility and disability related data</t>
  </si>
  <si>
    <t xml:space="preserve">ICT accessibility policy </t>
  </si>
  <si>
    <t>Accessibility feedback is considered and incorporated as appropriate</t>
  </si>
  <si>
    <t>Oversight &amp; Culture</t>
  </si>
  <si>
    <t>Exception / risk acceptance process which includes justification, time limits, and executive approval, in place for non-accessible digital assets developed,procured, or used by the organization.</t>
  </si>
  <si>
    <t>Financial planning in place and funding committed for advancing progress in all dimensions towards full maturity</t>
  </si>
  <si>
    <t>Full tally table is added</t>
  </si>
  <si>
    <t>Document and excel sheet sync up</t>
  </si>
  <si>
    <t>Name changed to Assessment tool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</si>
</sst>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yy;@"/>
    <numFmt numFmtId="165" formatCode="0.0%"/>
    <numFmt numFmtId="166" formatCode="0.0"/>
  </numFmts>
  <fonts count="65" x14ac:knownFonts="1">
    <font>
      <sz val="10"/>
      <color rgb="FF000000"/>
      <name val="Arial"/>
      <scheme val="minor"/>
    </font>
    <font>
      <sz val="12"/>
      <color theme="1"/>
      <name val="Arial"/>
      <family val="2"/>
      <scheme val="minor"/>
    </font>
    <font>
      <sz val="12"/>
      <color theme="1"/>
      <name val="Arial"/>
      <family val="2"/>
      <scheme val="minor"/>
    </font>
    <font>
      <sz val="12"/>
      <color theme="1"/>
      <name val="Arial"/>
      <family val="2"/>
      <scheme val="minor"/>
    </font>
    <font>
      <sz val="12"/>
      <color theme="1"/>
      <name val="Arial"/>
      <family val="2"/>
      <scheme val="minor"/>
    </font>
    <font>
      <sz val="12"/>
      <color theme="1"/>
      <name val="Arial"/>
      <family val="2"/>
      <scheme val="minor"/>
    </font>
    <font>
      <sz val="12"/>
      <color theme="1"/>
      <name val="Arial"/>
      <family val="2"/>
      <scheme val="minor"/>
    </font>
    <font>
      <b/>
      <sz val="12"/>
      <color rgb="FFFFFFFF"/>
      <name val="Arial"/>
      <family val="2"/>
    </font>
    <font>
      <sz val="10"/>
      <color theme="1"/>
      <name val="Arial"/>
      <family val="2"/>
    </font>
    <font>
      <sz val="10"/>
      <color theme="1"/>
      <name val="Arial"/>
      <family val="2"/>
      <scheme val="minor"/>
    </font>
    <font>
      <b/>
      <sz val="12"/>
      <color theme="1"/>
      <name val="Arial"/>
      <family val="2"/>
      <scheme val="minor"/>
    </font>
    <font>
      <u/>
      <sz val="10"/>
      <color theme="10"/>
      <name val="Arial"/>
      <family val="2"/>
      <scheme val="minor"/>
    </font>
    <font>
      <sz val="12"/>
      <color rgb="FF000000"/>
      <name val="Arial"/>
      <family val="2"/>
      <scheme val="minor"/>
    </font>
    <font>
      <u/>
      <sz val="12"/>
      <color theme="10"/>
      <name val="Arial"/>
      <family val="2"/>
      <scheme val="minor"/>
    </font>
    <font>
      <sz val="10"/>
      <color rgb="FF000000"/>
      <name val="Arial"/>
      <family val="2"/>
      <scheme val="minor"/>
    </font>
    <font>
      <b/>
      <sz val="10"/>
      <color rgb="FF000000"/>
      <name val="Arial"/>
      <family val="2"/>
      <scheme val="minor"/>
    </font>
    <font>
      <b/>
      <sz val="16"/>
      <color theme="1"/>
      <name val="Arial"/>
      <family val="2"/>
    </font>
    <font>
      <b/>
      <sz val="10"/>
      <color theme="1"/>
      <name val="Arial"/>
      <family val="2"/>
      <scheme val="minor"/>
    </font>
    <font>
      <b/>
      <sz val="14"/>
      <color theme="1"/>
      <name val="Arial"/>
      <family val="2"/>
    </font>
    <font>
      <sz val="14"/>
      <color theme="1"/>
      <name val="Arial"/>
      <family val="2"/>
    </font>
    <font>
      <sz val="14"/>
      <color theme="1"/>
      <name val="Calibri"/>
      <family val="2"/>
    </font>
    <font>
      <b/>
      <sz val="14"/>
      <color theme="1"/>
      <name val="Arial"/>
      <family val="2"/>
      <scheme val="minor"/>
    </font>
    <font>
      <b/>
      <sz val="12"/>
      <color rgb="FF000000"/>
      <name val="Arial"/>
      <family val="2"/>
      <scheme val="minor"/>
    </font>
    <font>
      <b/>
      <sz val="16"/>
      <color rgb="FF000000"/>
      <name val="Arial"/>
      <family val="2"/>
      <scheme val="minor"/>
    </font>
    <font>
      <b/>
      <sz val="16"/>
      <color theme="1"/>
      <name val="Calibri"/>
      <family val="2"/>
    </font>
    <font>
      <b/>
      <sz val="16"/>
      <color theme="1"/>
      <name val="Arial (Body)"/>
    </font>
    <font>
      <sz val="10"/>
      <color theme="1"/>
      <name val="Arial (Body)"/>
    </font>
    <font>
      <b/>
      <sz val="12"/>
      <color theme="1"/>
      <name val="Arial (Body)"/>
    </font>
    <font>
      <b/>
      <sz val="14"/>
      <color theme="1"/>
      <name val="Arial (Body)"/>
    </font>
    <font>
      <sz val="14"/>
      <color theme="1"/>
      <name val="Arial (Body)"/>
    </font>
    <font>
      <b/>
      <sz val="16"/>
      <color theme="1"/>
      <name val="Arial"/>
      <family val="2"/>
      <scheme val="minor"/>
    </font>
    <font>
      <sz val="16"/>
      <color theme="1"/>
      <name val="Calibri"/>
      <family val="2"/>
    </font>
    <font>
      <b/>
      <sz val="16"/>
      <color rgb="FFFFFFFF"/>
      <name val="Arial"/>
      <family val="2"/>
    </font>
    <font>
      <b/>
      <sz val="16"/>
      <color theme="0"/>
      <name val="Calibri"/>
      <family val="2"/>
    </font>
    <font>
      <sz val="16"/>
      <color rgb="FF000000"/>
      <name val="Arial"/>
      <family val="2"/>
    </font>
    <font>
      <sz val="16"/>
      <color rgb="FF000000"/>
      <name val="Arial"/>
      <family val="2"/>
      <scheme val="minor"/>
    </font>
    <font>
      <b/>
      <sz val="16"/>
      <color rgb="FFFFFFFF"/>
      <name val="Arial"/>
      <family val="2"/>
      <scheme val="minor"/>
    </font>
    <font>
      <sz val="16"/>
      <color theme="1"/>
      <name val="Arial"/>
      <family val="2"/>
      <scheme val="minor"/>
    </font>
    <font>
      <b/>
      <sz val="12"/>
      <color rgb="FF000000"/>
      <name val="Calibri"/>
      <family val="2"/>
    </font>
    <font>
      <sz val="12"/>
      <color rgb="FF000000"/>
      <name val="Arial"/>
      <family val="2"/>
      <scheme val="major"/>
    </font>
    <font>
      <sz val="10"/>
      <color rgb="FF000000"/>
      <name val="Arial"/>
      <family val="2"/>
      <scheme val="minor"/>
    </font>
    <font>
      <sz val="14"/>
      <color rgb="FF000000"/>
      <name val="Arial"/>
      <family val="2"/>
      <scheme val="minor"/>
    </font>
    <font>
      <b/>
      <sz val="18"/>
      <color rgb="FF000000"/>
      <name val="Arial"/>
      <family val="2"/>
      <scheme val="minor"/>
    </font>
    <font>
      <sz val="14"/>
      <color rgb="FF000000"/>
      <name val="Aptos"/>
      <family val="2"/>
    </font>
    <font>
      <b/>
      <sz val="14"/>
      <color rgb="FF0F4761"/>
      <name val="Arial"/>
      <family val="2"/>
      <scheme val="minor"/>
    </font>
    <font>
      <sz val="14"/>
      <color rgb="FF000000"/>
      <name val="Arial"/>
      <family val="2"/>
    </font>
    <font>
      <sz val="14"/>
      <color rgb="FF0F4761"/>
      <name val="Arial"/>
      <family val="2"/>
      <scheme val="minor"/>
    </font>
    <font>
      <u/>
      <sz val="14"/>
      <color theme="10"/>
      <name val="Arial"/>
      <family val="2"/>
      <scheme val="minor"/>
    </font>
    <font>
      <sz val="10"/>
      <color rgb="FF000000"/>
      <name val="Arial"/>
      <family val="2"/>
      <scheme val="minor"/>
    </font>
    <font>
      <b/>
      <sz val="14"/>
      <color theme="0"/>
      <name val="Arial"/>
      <family val="2"/>
      <scheme val="minor"/>
    </font>
    <font>
      <sz val="8"/>
      <name val="Arial"/>
      <family val="2"/>
      <scheme val="minor"/>
    </font>
    <font>
      <sz val="8"/>
      <name val="Arial"/>
      <family val="2"/>
      <scheme val="minor"/>
    </font>
    <font>
      <b/>
      <sz val="12"/>
      <color rgb="FFFFFFFF"/>
      <name val="Arial"/>
      <family val="2"/>
      <scheme val="major"/>
    </font>
    <font>
      <sz val="12"/>
      <color theme="1"/>
      <name val="Arial"/>
      <family val="2"/>
      <scheme val="major"/>
    </font>
    <font>
      <b/>
      <sz val="12"/>
      <name val="Arial"/>
      <family val="2"/>
      <scheme val="major"/>
    </font>
    <font>
      <sz val="12"/>
      <name val="Arial"/>
      <family val="2"/>
      <scheme val="major"/>
    </font>
    <font>
      <b/>
      <sz val="12"/>
      <color rgb="FF000000"/>
      <name val="Arial"/>
      <family val="2"/>
      <scheme val="major"/>
    </font>
    <font>
      <b/>
      <sz val="14"/>
      <color theme="0"/>
      <name val="Arial"/>
      <family val="2"/>
      <scheme val="major"/>
    </font>
    <font>
      <b/>
      <sz val="12"/>
      <color theme="1"/>
      <name val="Arial"/>
      <family val="2"/>
      <scheme val="major"/>
    </font>
    <font>
      <b/>
      <sz val="14"/>
      <color rgb="FFFFFFFF"/>
      <name val="Arial"/>
      <family val="2"/>
      <scheme val="major"/>
    </font>
    <font>
      <sz val="14"/>
      <color theme="0"/>
      <name val="Arial"/>
      <family val="2"/>
      <scheme val="major"/>
    </font>
    <font>
      <sz val="14"/>
      <color rgb="FF000000"/>
      <name val="Arial"/>
      <family val="2"/>
      <scheme val="major"/>
    </font>
    <font>
      <b/>
      <sz val="14"/>
      <color rgb="FF000000"/>
      <name val="Arial"/>
      <family val="2"/>
      <scheme val="major"/>
    </font>
    <font>
      <sz val="12"/>
      <color rgb="FF1F2328"/>
      <name val="Arial"/>
      <family val="2"/>
      <scheme val="major"/>
    </font>
    <font>
      <u/>
      <sz val="12"/>
      <color theme="10"/>
      <name val="Arial"/>
      <family val="2"/>
      <scheme val="major"/>
    </font>
  </fonts>
  <fills count="44">
    <fill>
      <patternFill patternType="none"/>
    </fill>
    <fill>
      <patternFill patternType="gray125"/>
    </fill>
    <fill>
      <patternFill patternType="solid">
        <fgColor rgb="FF434343"/>
        <bgColor rgb="FF434343"/>
      </patternFill>
    </fill>
    <fill>
      <patternFill patternType="solid">
        <fgColor rgb="FFB7B7B7"/>
        <bgColor rgb="FFB7B7B7"/>
      </patternFill>
    </fill>
    <fill>
      <patternFill patternType="solid">
        <fgColor rgb="FFFAD9D6"/>
        <bgColor rgb="FFFAD9D6"/>
      </patternFill>
    </fill>
    <fill>
      <patternFill patternType="solid">
        <fgColor theme="1"/>
        <bgColor indexed="64"/>
      </patternFill>
    </fill>
    <fill>
      <patternFill patternType="solid">
        <fgColor theme="0" tint="-0.34998626667073579"/>
        <bgColor indexed="64"/>
      </patternFill>
    </fill>
    <fill>
      <patternFill patternType="solid">
        <fgColor theme="0" tint="-0.34998626667073579"/>
        <bgColor rgb="FFFAD9D6"/>
      </patternFill>
    </fill>
    <fill>
      <patternFill patternType="solid">
        <fgColor theme="9" tint="0.79998168889431442"/>
        <bgColor indexed="64"/>
      </patternFill>
    </fill>
    <fill>
      <patternFill patternType="solid">
        <fgColor theme="0" tint="-0.249977111117893"/>
        <bgColor indexed="64"/>
      </patternFill>
    </fill>
    <fill>
      <patternFill patternType="solid">
        <fgColor theme="0" tint="-0.249977111117893"/>
        <bgColor rgb="FFFAD9D6"/>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4"/>
        <bgColor theme="4"/>
      </patternFill>
    </fill>
    <fill>
      <patternFill patternType="solid">
        <fgColor rgb="FFDAF1F3"/>
        <bgColor rgb="FF000000"/>
      </patternFill>
    </fill>
    <fill>
      <patternFill patternType="solid">
        <fgColor theme="4" tint="0.59999389629810485"/>
        <bgColor indexed="64"/>
      </patternFill>
    </fill>
    <fill>
      <patternFill patternType="solid">
        <fgColor theme="7" tint="-0.249977111117893"/>
        <bgColor rgb="FF000000"/>
      </patternFill>
    </fill>
    <fill>
      <patternFill patternType="solid">
        <fgColor theme="7" tint="-0.249977111117893"/>
        <bgColor indexed="64"/>
      </patternFill>
    </fill>
    <fill>
      <patternFill patternType="solid">
        <fgColor theme="0"/>
        <bgColor indexed="64"/>
      </patternFill>
    </fill>
    <fill>
      <patternFill patternType="solid">
        <fgColor theme="0"/>
        <bgColor rgb="FF000000"/>
      </patternFill>
    </fill>
    <fill>
      <patternFill patternType="solid">
        <fgColor theme="5" tint="0.79998168889431442"/>
        <bgColor rgb="FF434343"/>
      </patternFill>
    </fill>
    <fill>
      <patternFill patternType="solid">
        <fgColor theme="6" tint="0.39997558519241921"/>
        <bgColor rgb="FF434343"/>
      </patternFill>
    </fill>
    <fill>
      <patternFill patternType="solid">
        <fgColor theme="6" tint="0.79998168889431442"/>
        <bgColor rgb="FF434343"/>
      </patternFill>
    </fill>
    <fill>
      <patternFill patternType="solid">
        <fgColor theme="6" tint="0.79998168889431442"/>
        <bgColor theme="0"/>
      </patternFill>
    </fill>
    <fill>
      <patternFill patternType="solid">
        <fgColor theme="7" tint="0.79998168889431442"/>
        <bgColor rgb="FF434343"/>
      </patternFill>
    </fill>
    <fill>
      <patternFill patternType="solid">
        <fgColor theme="6" tint="0.39997558519241921"/>
        <bgColor rgb="FFFAD9D6"/>
      </patternFill>
    </fill>
    <fill>
      <patternFill patternType="solid">
        <fgColor theme="6" tint="0.79998168889431442"/>
        <bgColor rgb="FFFAD9D6"/>
      </patternFill>
    </fill>
    <fill>
      <patternFill patternType="solid">
        <fgColor theme="7" tint="0.79998168889431442"/>
        <bgColor rgb="FFFAD9D6"/>
      </patternFill>
    </fill>
    <fill>
      <patternFill patternType="solid">
        <fgColor rgb="FFD9E7FD"/>
        <bgColor rgb="FF000000"/>
      </patternFill>
    </fill>
    <fill>
      <patternFill patternType="solid">
        <fgColor theme="4" tint="0.39997558519241921"/>
        <bgColor indexed="64"/>
      </patternFill>
    </fill>
    <fill>
      <patternFill patternType="solid">
        <fgColor theme="4" tint="0.39997558519241921"/>
        <bgColor theme="4"/>
      </patternFill>
    </fill>
    <fill>
      <patternFill patternType="solid">
        <fgColor theme="4" tint="-0.249977111117893"/>
        <bgColor indexed="64"/>
      </patternFill>
    </fill>
    <fill>
      <patternFill patternType="solid">
        <fgColor theme="9" tint="0.79998168889431442"/>
        <bgColor theme="4" tint="0.79998168889431442"/>
      </patternFill>
    </fill>
    <fill>
      <patternFill patternType="solid">
        <fgColor theme="4" tint="0.59999389629810485"/>
        <bgColor theme="4" tint="0.79998168889431442"/>
      </patternFill>
    </fill>
    <fill>
      <patternFill patternType="solid">
        <fgColor theme="0" tint="-0.14999847407452621"/>
        <bgColor theme="0" tint="-0.14999847407452621"/>
      </patternFill>
    </fill>
    <fill>
      <patternFill patternType="solid">
        <fgColor rgb="FFFF99FF"/>
        <bgColor indexed="64"/>
      </patternFill>
    </fill>
    <fill>
      <patternFill patternType="solid">
        <fgColor rgb="FFFF99FF"/>
        <bgColor theme="4" tint="0.79998168889431442"/>
      </patternFill>
    </fill>
    <fill>
      <patternFill patternType="solid">
        <fgColor theme="7"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5" tint="0.59999389629810485"/>
        <bgColor theme="4" tint="0.79998168889431442"/>
      </patternFill>
    </fill>
    <fill>
      <patternFill patternType="solid">
        <fgColor theme="6" tint="0.59999389629810485"/>
        <bgColor theme="4" tint="0.79998168889431442"/>
      </patternFill>
    </fill>
    <fill>
      <patternFill patternType="solid">
        <fgColor theme="7" tint="0.59999389629810485"/>
        <bgColor theme="4" tint="0.79998168889431442"/>
      </patternFill>
    </fill>
    <fill>
      <patternFill patternType="solid">
        <fgColor theme="3"/>
        <bgColor indexed="64"/>
      </patternFill>
    </fill>
  </fills>
  <borders count="18">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auto="1"/>
      </left>
      <right/>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top style="thin">
        <color theme="1"/>
      </top>
      <bottom style="thin">
        <color theme="1"/>
      </bottom>
      <diagonal/>
    </border>
    <border>
      <left/>
      <right/>
      <top/>
      <bottom style="thin">
        <color theme="1"/>
      </bottom>
      <diagonal/>
    </border>
    <border>
      <left/>
      <right style="thin">
        <color auto="1"/>
      </right>
      <top style="thin">
        <color auto="1"/>
      </top>
      <bottom/>
      <diagonal/>
    </border>
  </borders>
  <cellStyleXfs count="8">
    <xf numFmtId="0" fontId="0" fillId="0" borderId="0"/>
    <xf numFmtId="0" fontId="14" fillId="0" borderId="1"/>
    <xf numFmtId="0" fontId="11" fillId="0" borderId="1" applyNumberFormat="0" applyFill="0" applyBorder="0" applyAlignment="0" applyProtection="0"/>
    <xf numFmtId="0" fontId="11" fillId="0" borderId="0" applyNumberFormat="0" applyFill="0" applyBorder="0" applyAlignment="0" applyProtection="0"/>
    <xf numFmtId="0" fontId="40" fillId="0" borderId="1"/>
    <xf numFmtId="0" fontId="40" fillId="0" borderId="1"/>
    <xf numFmtId="0" fontId="40" fillId="0" borderId="1"/>
    <xf numFmtId="9" fontId="48" fillId="0" borderId="0" applyFont="0" applyFill="0" applyBorder="0" applyAlignment="0" applyProtection="0"/>
  </cellStyleXfs>
  <cellXfs count="258">
    <xf numFmtId="0" fontId="0" fillId="0" borderId="0" xfId="0"/>
    <xf numFmtId="0" fontId="8" fillId="0" borderId="0" xfId="0" applyFont="1"/>
    <xf numFmtId="164" fontId="12" fillId="0" borderId="1" xfId="1" applyNumberFormat="1" applyFont="1" applyAlignment="1">
      <alignment vertical="top"/>
    </xf>
    <xf numFmtId="0" fontId="12" fillId="0" borderId="1" xfId="1" applyFont="1" applyAlignment="1">
      <alignment vertical="top"/>
    </xf>
    <xf numFmtId="0" fontId="6" fillId="0" borderId="1" xfId="1" applyFont="1" applyAlignment="1">
      <alignment vertical="top"/>
    </xf>
    <xf numFmtId="164" fontId="10" fillId="0" borderId="1" xfId="1" applyNumberFormat="1" applyFont="1" applyAlignment="1">
      <alignment vertical="top"/>
    </xf>
    <xf numFmtId="0" fontId="12" fillId="0" borderId="1" xfId="1" applyFont="1" applyAlignment="1">
      <alignment vertical="top" wrapText="1"/>
    </xf>
    <xf numFmtId="164" fontId="10" fillId="0" borderId="1" xfId="1" applyNumberFormat="1" applyFont="1" applyAlignment="1">
      <alignment vertical="top" wrapText="1"/>
    </xf>
    <xf numFmtId="0" fontId="13" fillId="0" borderId="1" xfId="2" applyFont="1" applyAlignment="1">
      <alignment vertical="top" wrapText="1"/>
    </xf>
    <xf numFmtId="164" fontId="6" fillId="0" borderId="1" xfId="1" applyNumberFormat="1" applyFont="1" applyAlignment="1">
      <alignment horizontal="left" vertical="top"/>
    </xf>
    <xf numFmtId="164" fontId="12" fillId="0" borderId="1" xfId="1" applyNumberFormat="1" applyFont="1" applyAlignment="1">
      <alignment horizontal="left" vertical="top"/>
    </xf>
    <xf numFmtId="15" fontId="12" fillId="0" borderId="1" xfId="1" applyNumberFormat="1" applyFont="1" applyAlignment="1">
      <alignment horizontal="left" vertical="top"/>
    </xf>
    <xf numFmtId="0" fontId="14" fillId="0" borderId="1" xfId="1"/>
    <xf numFmtId="164" fontId="5" fillId="0" borderId="1" xfId="1" applyNumberFormat="1" applyFont="1" applyAlignment="1">
      <alignment horizontal="left" vertical="top"/>
    </xf>
    <xf numFmtId="0" fontId="5" fillId="0" borderId="1" xfId="1" applyFont="1" applyAlignment="1">
      <alignment vertical="top"/>
    </xf>
    <xf numFmtId="0" fontId="4" fillId="0" borderId="1" xfId="1" applyFont="1" applyAlignment="1">
      <alignment vertical="top"/>
    </xf>
    <xf numFmtId="0" fontId="9" fillId="11" borderId="3" xfId="1" applyFont="1" applyFill="1" applyBorder="1"/>
    <xf numFmtId="0" fontId="9" fillId="11" borderId="5" xfId="1" applyFont="1" applyFill="1" applyBorder="1"/>
    <xf numFmtId="0" fontId="17" fillId="13" borderId="5" xfId="1" applyFont="1" applyFill="1" applyBorder="1"/>
    <xf numFmtId="0" fontId="17" fillId="13" borderId="4" xfId="1" applyFont="1" applyFill="1" applyBorder="1"/>
    <xf numFmtId="0" fontId="3" fillId="0" borderId="1" xfId="1" applyFont="1" applyAlignment="1">
      <alignment vertical="top"/>
    </xf>
    <xf numFmtId="0" fontId="11" fillId="11" borderId="5" xfId="3" applyFill="1" applyBorder="1"/>
    <xf numFmtId="0" fontId="11" fillId="11" borderId="3" xfId="3" applyFill="1" applyBorder="1"/>
    <xf numFmtId="9" fontId="9" fillId="11" borderId="4" xfId="1" applyNumberFormat="1" applyFont="1" applyFill="1" applyBorder="1" applyAlignment="1">
      <alignment horizontal="center"/>
    </xf>
    <xf numFmtId="9" fontId="9" fillId="11" borderId="5" xfId="1" applyNumberFormat="1" applyFont="1" applyFill="1" applyBorder="1"/>
    <xf numFmtId="0" fontId="11" fillId="12" borderId="5" xfId="3" applyFill="1" applyBorder="1"/>
    <xf numFmtId="9" fontId="14" fillId="0" borderId="1" xfId="1" applyNumberFormat="1"/>
    <xf numFmtId="0" fontId="14" fillId="15" borderId="1" xfId="1" applyFill="1"/>
    <xf numFmtId="0" fontId="12" fillId="15" borderId="1" xfId="1" applyFont="1" applyFill="1"/>
    <xf numFmtId="0" fontId="12" fillId="15" borderId="1" xfId="1" applyFont="1" applyFill="1" applyAlignment="1">
      <alignment horizontal="center"/>
    </xf>
    <xf numFmtId="0" fontId="14" fillId="15" borderId="2" xfId="1" applyFill="1" applyBorder="1" applyAlignment="1">
      <alignment horizontal="center"/>
    </xf>
    <xf numFmtId="0" fontId="9" fillId="11" borderId="4" xfId="1" applyFont="1" applyFill="1" applyBorder="1" applyAlignment="1">
      <alignment horizontal="center"/>
    </xf>
    <xf numFmtId="9" fontId="14" fillId="15" borderId="1" xfId="1" applyNumberFormat="1" applyFill="1"/>
    <xf numFmtId="9" fontId="14" fillId="15" borderId="1" xfId="1" applyNumberFormat="1" applyFill="1" applyAlignment="1">
      <alignment horizontal="center"/>
    </xf>
    <xf numFmtId="0" fontId="14" fillId="17" borderId="2" xfId="1" applyFill="1" applyBorder="1"/>
    <xf numFmtId="0" fontId="7" fillId="16" borderId="2" xfId="1" applyFont="1" applyFill="1" applyBorder="1" applyAlignment="1">
      <alignment vertical="center" wrapText="1"/>
    </xf>
    <xf numFmtId="0" fontId="7" fillId="16" borderId="2" xfId="1" applyFont="1" applyFill="1" applyBorder="1" applyAlignment="1">
      <alignment horizontal="left" vertical="center"/>
    </xf>
    <xf numFmtId="0" fontId="14" fillId="0" borderId="2" xfId="1" applyBorder="1"/>
    <xf numFmtId="0" fontId="7" fillId="19" borderId="2" xfId="1" applyFont="1" applyFill="1" applyBorder="1" applyAlignment="1">
      <alignment horizontal="left" vertical="center"/>
    </xf>
    <xf numFmtId="0" fontId="14" fillId="18" borderId="2" xfId="1" applyFill="1" applyBorder="1"/>
    <xf numFmtId="0" fontId="8" fillId="0" borderId="2" xfId="1" applyFont="1" applyBorder="1" applyAlignment="1">
      <alignment vertical="top" wrapText="1"/>
    </xf>
    <xf numFmtId="0" fontId="14" fillId="9" borderId="2" xfId="1" applyFill="1" applyBorder="1"/>
    <xf numFmtId="0" fontId="18" fillId="8" borderId="2" xfId="1" applyFont="1" applyFill="1" applyBorder="1" applyAlignment="1">
      <alignment horizontal="center"/>
    </xf>
    <xf numFmtId="0" fontId="15" fillId="0" borderId="2" xfId="1" applyFont="1" applyBorder="1" applyAlignment="1">
      <alignment horizontal="center" vertical="center"/>
    </xf>
    <xf numFmtId="0" fontId="21" fillId="12" borderId="2" xfId="1" applyFont="1" applyFill="1" applyBorder="1" applyAlignment="1">
      <alignment horizontal="left" vertical="center"/>
    </xf>
    <xf numFmtId="0" fontId="23" fillId="12" borderId="2" xfId="1" applyFont="1" applyFill="1" applyBorder="1" applyAlignment="1">
      <alignment horizontal="center" vertical="center"/>
    </xf>
    <xf numFmtId="0" fontId="24" fillId="12" borderId="2" xfId="1" applyFont="1" applyFill="1" applyBorder="1" applyAlignment="1">
      <alignment horizontal="center" vertical="center" wrapText="1"/>
    </xf>
    <xf numFmtId="0" fontId="14" fillId="0" borderId="2" xfId="1" applyBorder="1" applyAlignment="1">
      <alignment wrapText="1"/>
    </xf>
    <xf numFmtId="0" fontId="18" fillId="20" borderId="2" xfId="1" applyFont="1" applyFill="1" applyBorder="1" applyAlignment="1">
      <alignment vertical="top" wrapText="1"/>
    </xf>
    <xf numFmtId="0" fontId="18" fillId="21" borderId="2" xfId="0" applyFont="1" applyFill="1" applyBorder="1" applyAlignment="1">
      <alignment horizontal="left" vertical="center" wrapText="1"/>
    </xf>
    <xf numFmtId="0" fontId="18" fillId="21" borderId="2" xfId="1" applyFont="1" applyFill="1" applyBorder="1" applyAlignment="1">
      <alignment horizontal="left" vertical="top" wrapText="1"/>
    </xf>
    <xf numFmtId="0" fontId="18" fillId="22" borderId="2" xfId="0" applyFont="1" applyFill="1" applyBorder="1" applyAlignment="1">
      <alignment vertical="center" wrapText="1"/>
    </xf>
    <xf numFmtId="0" fontId="18" fillId="22" borderId="2" xfId="1" applyFont="1" applyFill="1" applyBorder="1" applyAlignment="1">
      <alignment vertical="top" wrapText="1"/>
    </xf>
    <xf numFmtId="0" fontId="20" fillId="23" borderId="2" xfId="1" applyFont="1" applyFill="1" applyBorder="1" applyAlignment="1">
      <alignment vertical="top" wrapText="1"/>
    </xf>
    <xf numFmtId="0" fontId="18" fillId="24" borderId="2" xfId="0" applyFont="1" applyFill="1" applyBorder="1" applyAlignment="1">
      <alignment wrapText="1"/>
    </xf>
    <xf numFmtId="0" fontId="18" fillId="24" borderId="2" xfId="1" applyFont="1" applyFill="1" applyBorder="1" applyAlignment="1">
      <alignment vertical="top" wrapText="1"/>
    </xf>
    <xf numFmtId="0" fontId="25" fillId="18" borderId="2" xfId="1" applyFont="1" applyFill="1" applyBorder="1" applyAlignment="1">
      <alignment wrapText="1"/>
    </xf>
    <xf numFmtId="0" fontId="26" fillId="18" borderId="2" xfId="1" applyFont="1" applyFill="1" applyBorder="1"/>
    <xf numFmtId="0" fontId="27" fillId="19" borderId="2" xfId="1" applyFont="1" applyFill="1" applyBorder="1" applyAlignment="1">
      <alignment horizontal="left" vertical="center"/>
    </xf>
    <xf numFmtId="0" fontId="30" fillId="19" borderId="2" xfId="1" applyFont="1" applyFill="1" applyBorder="1" applyAlignment="1">
      <alignment vertical="center" wrapText="1"/>
    </xf>
    <xf numFmtId="165" fontId="23" fillId="12" borderId="2" xfId="1" applyNumberFormat="1" applyFont="1" applyFill="1" applyBorder="1" applyAlignment="1">
      <alignment horizontal="center" vertical="center"/>
    </xf>
    <xf numFmtId="1" fontId="18" fillId="8" borderId="2" xfId="1" applyNumberFormat="1" applyFont="1" applyFill="1" applyBorder="1" applyAlignment="1">
      <alignment horizontal="center" vertical="center" wrapText="1"/>
    </xf>
    <xf numFmtId="0" fontId="30" fillId="12" borderId="2" xfId="1" applyFont="1" applyFill="1" applyBorder="1" applyAlignment="1">
      <alignment horizontal="center" vertical="center"/>
    </xf>
    <xf numFmtId="0" fontId="28" fillId="20" borderId="2" xfId="0" applyFont="1" applyFill="1" applyBorder="1" applyAlignment="1">
      <alignment vertical="center" wrapText="1"/>
    </xf>
    <xf numFmtId="0" fontId="32" fillId="16" borderId="2" xfId="1" applyFont="1" applyFill="1" applyBorder="1" applyAlignment="1">
      <alignment horizontal="center" vertical="center" wrapText="1"/>
    </xf>
    <xf numFmtId="0" fontId="25" fillId="19" borderId="2" xfId="1" applyFont="1" applyFill="1" applyBorder="1" applyAlignment="1">
      <alignment horizontal="center" vertical="center" wrapText="1"/>
    </xf>
    <xf numFmtId="0" fontId="32" fillId="19" borderId="2" xfId="1" applyFont="1" applyFill="1" applyBorder="1" applyAlignment="1">
      <alignment horizontal="center" vertical="center" wrapText="1"/>
    </xf>
    <xf numFmtId="0" fontId="33" fillId="2" borderId="2" xfId="1" applyFont="1" applyFill="1" applyBorder="1" applyAlignment="1">
      <alignment horizontal="center" vertical="center" wrapText="1"/>
    </xf>
    <xf numFmtId="0" fontId="31" fillId="3" borderId="2" xfId="1" applyFont="1" applyFill="1" applyBorder="1" applyAlignment="1">
      <alignment horizontal="center" vertical="center" wrapText="1"/>
    </xf>
    <xf numFmtId="0" fontId="34" fillId="25" borderId="2" xfId="1" applyFont="1" applyFill="1" applyBorder="1" applyAlignment="1">
      <alignment horizontal="center" vertical="center" wrapText="1"/>
    </xf>
    <xf numFmtId="0" fontId="34" fillId="26" borderId="2" xfId="1" applyFont="1" applyFill="1" applyBorder="1" applyAlignment="1">
      <alignment horizontal="center" vertical="center" wrapText="1"/>
    </xf>
    <xf numFmtId="0" fontId="31" fillId="6" borderId="2" xfId="1" applyFont="1" applyFill="1" applyBorder="1" applyAlignment="1">
      <alignment horizontal="center" vertical="center" wrapText="1"/>
    </xf>
    <xf numFmtId="0" fontId="34" fillId="7" borderId="2" xfId="1" applyFont="1" applyFill="1" applyBorder="1" applyAlignment="1">
      <alignment horizontal="center" vertical="center" wrapText="1"/>
    </xf>
    <xf numFmtId="0" fontId="34" fillId="27" borderId="2" xfId="1" applyFont="1" applyFill="1" applyBorder="1" applyAlignment="1">
      <alignment horizontal="center" vertical="center" wrapText="1"/>
    </xf>
    <xf numFmtId="0" fontId="34" fillId="4" borderId="2" xfId="1" applyFont="1" applyFill="1" applyBorder="1" applyAlignment="1">
      <alignment horizontal="center" vertical="center" wrapText="1"/>
    </xf>
    <xf numFmtId="0" fontId="16" fillId="3" borderId="2" xfId="1" applyFont="1" applyFill="1" applyBorder="1" applyAlignment="1">
      <alignment horizontal="center" vertical="center" wrapText="1"/>
    </xf>
    <xf numFmtId="0" fontId="34" fillId="10" borderId="2" xfId="1" applyFont="1" applyFill="1" applyBorder="1" applyAlignment="1">
      <alignment horizontal="center" vertical="center" wrapText="1"/>
    </xf>
    <xf numFmtId="0" fontId="16" fillId="8" borderId="2" xfId="1" applyFont="1" applyFill="1" applyBorder="1" applyAlignment="1">
      <alignment horizontal="center" vertical="center"/>
    </xf>
    <xf numFmtId="1" fontId="16" fillId="8" borderId="2" xfId="1" applyNumberFormat="1" applyFont="1" applyFill="1" applyBorder="1" applyAlignment="1">
      <alignment horizontal="center" vertical="center" wrapText="1"/>
    </xf>
    <xf numFmtId="0" fontId="23" fillId="0" borderId="2" xfId="1" applyFont="1" applyBorder="1" applyAlignment="1">
      <alignment horizontal="center" vertical="center"/>
    </xf>
    <xf numFmtId="0" fontId="35" fillId="0" borderId="2" xfId="1" applyFont="1" applyBorder="1" applyAlignment="1">
      <alignment horizontal="center" vertical="center"/>
    </xf>
    <xf numFmtId="0" fontId="33" fillId="2" borderId="2" xfId="1" applyFont="1" applyFill="1" applyBorder="1" applyAlignment="1">
      <alignment vertical="top" wrapText="1"/>
    </xf>
    <xf numFmtId="0" fontId="35" fillId="17" borderId="2" xfId="1" applyFont="1" applyFill="1" applyBorder="1"/>
    <xf numFmtId="0" fontId="36" fillId="19" borderId="2" xfId="1" applyFont="1" applyFill="1" applyBorder="1" applyAlignment="1">
      <alignment vertical="center" wrapText="1"/>
    </xf>
    <xf numFmtId="0" fontId="36" fillId="2" borderId="2" xfId="1" applyFont="1" applyFill="1" applyBorder="1" applyAlignment="1">
      <alignment vertical="top" wrapText="1"/>
    </xf>
    <xf numFmtId="0" fontId="23" fillId="3" borderId="2" xfId="1" applyFont="1" applyFill="1" applyBorder="1" applyAlignment="1">
      <alignment vertical="top" wrapText="1"/>
    </xf>
    <xf numFmtId="0" fontId="35" fillId="0" borderId="2" xfId="1" applyFont="1" applyBorder="1" applyAlignment="1">
      <alignment vertical="top" wrapText="1"/>
    </xf>
    <xf numFmtId="0" fontId="30" fillId="6" borderId="2" xfId="1" applyFont="1" applyFill="1" applyBorder="1" applyAlignment="1">
      <alignment vertical="top" wrapText="1"/>
    </xf>
    <xf numFmtId="0" fontId="35" fillId="6" borderId="2" xfId="1" applyFont="1" applyFill="1" applyBorder="1" applyAlignment="1">
      <alignment vertical="top" wrapText="1"/>
    </xf>
    <xf numFmtId="0" fontId="30" fillId="3" borderId="2" xfId="1" applyFont="1" applyFill="1" applyBorder="1" applyAlignment="1">
      <alignment vertical="top" wrapText="1"/>
    </xf>
    <xf numFmtId="0" fontId="23" fillId="9" borderId="2" xfId="1" applyFont="1" applyFill="1" applyBorder="1" applyAlignment="1">
      <alignment vertical="top" wrapText="1"/>
    </xf>
    <xf numFmtId="0" fontId="35" fillId="0" borderId="2" xfId="1" applyFont="1" applyBorder="1" applyAlignment="1">
      <alignment vertical="top"/>
    </xf>
    <xf numFmtId="0" fontId="30" fillId="0" borderId="2" xfId="1" applyFont="1" applyBorder="1" applyAlignment="1">
      <alignment vertical="top" wrapText="1"/>
    </xf>
    <xf numFmtId="0" fontId="37" fillId="0" borderId="2" xfId="1" applyFont="1" applyBorder="1" applyAlignment="1">
      <alignment vertical="top" wrapText="1"/>
    </xf>
    <xf numFmtId="0" fontId="30" fillId="8" borderId="2" xfId="1" applyFont="1" applyFill="1" applyBorder="1" applyAlignment="1">
      <alignment vertical="top"/>
    </xf>
    <xf numFmtId="0" fontId="35" fillId="0" borderId="2" xfId="1" applyFont="1" applyBorder="1"/>
    <xf numFmtId="0" fontId="12" fillId="0" borderId="2" xfId="0" applyFont="1" applyBorder="1" applyAlignment="1">
      <alignment vertical="top" wrapText="1"/>
    </xf>
    <xf numFmtId="0" fontId="22" fillId="28" borderId="6" xfId="0" applyFont="1" applyFill="1" applyBorder="1" applyAlignment="1">
      <alignment horizontal="center" vertical="center"/>
    </xf>
    <xf numFmtId="0" fontId="22" fillId="14" borderId="7" xfId="0" applyFont="1" applyFill="1" applyBorder="1" applyAlignment="1">
      <alignment vertical="top"/>
    </xf>
    <xf numFmtId="0" fontId="22" fillId="28" borderId="8" xfId="0" applyFont="1" applyFill="1" applyBorder="1" applyAlignment="1">
      <alignment horizontal="center" vertical="center"/>
    </xf>
    <xf numFmtId="165" fontId="22" fillId="28" borderId="8" xfId="0" applyNumberFormat="1" applyFont="1" applyFill="1" applyBorder="1" applyAlignment="1">
      <alignment horizontal="center" vertical="center"/>
    </xf>
    <xf numFmtId="0" fontId="38" fillId="28" borderId="8" xfId="0" applyFont="1" applyFill="1" applyBorder="1" applyAlignment="1">
      <alignment horizontal="center" vertical="center" wrapText="1"/>
    </xf>
    <xf numFmtId="0" fontId="22" fillId="28" borderId="6" xfId="0" applyFont="1" applyFill="1" applyBorder="1" applyAlignment="1">
      <alignment horizontal="left" vertical="center" wrapText="1"/>
    </xf>
    <xf numFmtId="166" fontId="15" fillId="15" borderId="1" xfId="1" applyNumberFormat="1" applyFont="1" applyFill="1" applyAlignment="1">
      <alignment horizontal="center"/>
    </xf>
    <xf numFmtId="1" fontId="15" fillId="15" borderId="1" xfId="1" applyNumberFormat="1" applyFont="1" applyFill="1" applyAlignment="1">
      <alignment horizontal="center"/>
    </xf>
    <xf numFmtId="0" fontId="15" fillId="15" borderId="1" xfId="1" applyFont="1" applyFill="1"/>
    <xf numFmtId="0" fontId="17" fillId="13" borderId="5" xfId="1" applyFont="1" applyFill="1" applyBorder="1" applyAlignment="1">
      <alignment wrapText="1"/>
    </xf>
    <xf numFmtId="0" fontId="15" fillId="15" borderId="1" xfId="1" applyFont="1" applyFill="1" applyAlignment="1">
      <alignment wrapText="1"/>
    </xf>
    <xf numFmtId="165" fontId="15" fillId="15" borderId="1" xfId="1" applyNumberFormat="1" applyFont="1" applyFill="1" applyAlignment="1">
      <alignment horizontal="center"/>
    </xf>
    <xf numFmtId="1" fontId="14" fillId="15" borderId="1" xfId="1" applyNumberFormat="1" applyFill="1" applyAlignment="1">
      <alignment horizontal="center"/>
    </xf>
    <xf numFmtId="0" fontId="15" fillId="15" borderId="1" xfId="1" applyFont="1" applyFill="1" applyAlignment="1">
      <alignment horizontal="center" wrapText="1"/>
    </xf>
    <xf numFmtId="9" fontId="14" fillId="8" borderId="2" xfId="1" applyNumberFormat="1" applyFill="1" applyBorder="1" applyAlignment="1">
      <alignment horizontal="center"/>
    </xf>
    <xf numFmtId="0" fontId="2" fillId="0" borderId="1" xfId="1" applyFont="1" applyAlignment="1">
      <alignment vertical="top"/>
    </xf>
    <xf numFmtId="0" fontId="39" fillId="0" borderId="0" xfId="0" applyFont="1"/>
    <xf numFmtId="164" fontId="10" fillId="0" borderId="1" xfId="1" applyNumberFormat="1" applyFont="1" applyAlignment="1">
      <alignment wrapText="1"/>
    </xf>
    <xf numFmtId="0" fontId="13" fillId="0" borderId="1" xfId="3" applyFont="1" applyFill="1" applyBorder="1"/>
    <xf numFmtId="164" fontId="10" fillId="0" borderId="1" xfId="1" applyNumberFormat="1" applyFont="1" applyAlignment="1">
      <alignment horizontal="left" vertical="center"/>
    </xf>
    <xf numFmtId="0" fontId="10" fillId="0" borderId="1" xfId="1" applyFont="1" applyAlignment="1">
      <alignment vertical="center"/>
    </xf>
    <xf numFmtId="164" fontId="10" fillId="0" borderId="1" xfId="1" applyNumberFormat="1" applyFont="1" applyAlignment="1">
      <alignment vertical="center"/>
    </xf>
    <xf numFmtId="0" fontId="12" fillId="0" borderId="1" xfId="1" applyFont="1" applyAlignment="1">
      <alignment vertical="center" wrapText="1"/>
    </xf>
    <xf numFmtId="164" fontId="2" fillId="0" borderId="1" xfId="1" applyNumberFormat="1" applyFont="1" applyAlignment="1">
      <alignment horizontal="left" vertical="center"/>
    </xf>
    <xf numFmtId="0" fontId="2" fillId="0" borderId="1" xfId="1" applyFont="1" applyAlignment="1">
      <alignment vertical="center"/>
    </xf>
    <xf numFmtId="0" fontId="42" fillId="0" borderId="1" xfId="6" applyFont="1" applyAlignment="1">
      <alignment vertical="center" wrapText="1"/>
    </xf>
    <xf numFmtId="0" fontId="41" fillId="0" borderId="0" xfId="0" applyFont="1"/>
    <xf numFmtId="0" fontId="41" fillId="0" borderId="1" xfId="6" applyFont="1" applyAlignment="1">
      <alignment wrapText="1"/>
    </xf>
    <xf numFmtId="0" fontId="41" fillId="0" borderId="1" xfId="6" applyFont="1" applyAlignment="1">
      <alignment vertical="center" wrapText="1"/>
    </xf>
    <xf numFmtId="0" fontId="41" fillId="0" borderId="1" xfId="6" applyFont="1" applyAlignment="1">
      <alignment horizontal="left" vertical="center" wrapText="1" indent="1"/>
    </xf>
    <xf numFmtId="0" fontId="43" fillId="0" borderId="1" xfId="6" applyFont="1" applyAlignment="1">
      <alignment vertical="center" wrapText="1"/>
    </xf>
    <xf numFmtId="0" fontId="44" fillId="0" borderId="1" xfId="6" applyFont="1" applyAlignment="1">
      <alignment wrapText="1"/>
    </xf>
    <xf numFmtId="0" fontId="44" fillId="0" borderId="1" xfId="6" applyFont="1" applyAlignment="1">
      <alignment vertical="center" wrapText="1"/>
    </xf>
    <xf numFmtId="0" fontId="46" fillId="0" borderId="1" xfId="6" applyFont="1" applyAlignment="1">
      <alignment wrapText="1"/>
    </xf>
    <xf numFmtId="0" fontId="47" fillId="0" borderId="1" xfId="2" applyFont="1" applyAlignment="1">
      <alignment vertical="center" wrapText="1"/>
    </xf>
    <xf numFmtId="0" fontId="41" fillId="0" borderId="0" xfId="0" applyFont="1" applyAlignment="1">
      <alignment wrapText="1"/>
    </xf>
    <xf numFmtId="0" fontId="44" fillId="0" borderId="1" xfId="6" applyFont="1"/>
    <xf numFmtId="0" fontId="21" fillId="34" borderId="1" xfId="0" applyFont="1" applyFill="1" applyBorder="1"/>
    <xf numFmtId="0" fontId="2" fillId="34" borderId="1" xfId="0" applyFont="1" applyFill="1" applyBorder="1"/>
    <xf numFmtId="0" fontId="21" fillId="0" borderId="1" xfId="0" applyFont="1" applyBorder="1"/>
    <xf numFmtId="0" fontId="2" fillId="0" borderId="1" xfId="0" applyFont="1" applyBorder="1"/>
    <xf numFmtId="0" fontId="21" fillId="34" borderId="16" xfId="0" applyFont="1" applyFill="1" applyBorder="1"/>
    <xf numFmtId="0" fontId="2" fillId="34" borderId="16" xfId="0" applyFont="1" applyFill="1" applyBorder="1"/>
    <xf numFmtId="0" fontId="14" fillId="0" borderId="0" xfId="0" applyFont="1"/>
    <xf numFmtId="0" fontId="49" fillId="0" borderId="15" xfId="0" applyFont="1" applyBorder="1"/>
    <xf numFmtId="0" fontId="14" fillId="35" borderId="1" xfId="1" applyFill="1"/>
    <xf numFmtId="0" fontId="14" fillId="37" borderId="1" xfId="1" applyFill="1"/>
    <xf numFmtId="0" fontId="14" fillId="38" borderId="1" xfId="1" applyFill="1"/>
    <xf numFmtId="0" fontId="14" fillId="39" borderId="1" xfId="1" applyFill="1"/>
    <xf numFmtId="0" fontId="53" fillId="0" borderId="1" xfId="1" applyFont="1"/>
    <xf numFmtId="0" fontId="39" fillId="0" borderId="1" xfId="1" applyFont="1"/>
    <xf numFmtId="0" fontId="39" fillId="0" borderId="1" xfId="0" applyFont="1" applyBorder="1"/>
    <xf numFmtId="0" fontId="54" fillId="0" borderId="1" xfId="1" applyFont="1" applyAlignment="1">
      <alignment horizontal="left" vertical="top" wrapText="1"/>
    </xf>
    <xf numFmtId="0" fontId="54" fillId="0" borderId="1" xfId="1" applyFont="1" applyAlignment="1">
      <alignment vertical="center" wrapText="1"/>
    </xf>
    <xf numFmtId="0" fontId="53" fillId="0" borderId="1" xfId="1" applyFont="1" applyAlignment="1">
      <alignment vertical="top"/>
    </xf>
    <xf numFmtId="0" fontId="54" fillId="0" borderId="1" xfId="1" applyFont="1" applyAlignment="1">
      <alignment vertical="center"/>
    </xf>
    <xf numFmtId="0" fontId="52" fillId="0" borderId="1" xfId="1" applyFont="1" applyAlignment="1">
      <alignment vertical="top" wrapText="1"/>
    </xf>
    <xf numFmtId="0" fontId="39" fillId="0" borderId="1" xfId="1" applyFont="1" applyAlignment="1">
      <alignment vertical="top" wrapText="1"/>
    </xf>
    <xf numFmtId="0" fontId="39" fillId="0" borderId="1" xfId="1" applyFont="1" applyAlignment="1">
      <alignment horizontal="left" vertical="top" wrapText="1"/>
    </xf>
    <xf numFmtId="0" fontId="57" fillId="0" borderId="1" xfId="1" applyFont="1" applyAlignment="1">
      <alignment horizontal="center" vertical="top" wrapText="1"/>
    </xf>
    <xf numFmtId="0" fontId="57" fillId="0" borderId="1" xfId="1" applyFont="1" applyAlignment="1">
      <alignment horizontal="center" vertical="center"/>
    </xf>
    <xf numFmtId="0" fontId="53" fillId="0" borderId="1" xfId="1" applyFont="1" applyAlignment="1">
      <alignment vertical="top" wrapText="1"/>
    </xf>
    <xf numFmtId="0" fontId="58" fillId="0" borderId="1" xfId="1" applyFont="1" applyAlignment="1">
      <alignment horizontal="center" vertical="center" wrapText="1"/>
    </xf>
    <xf numFmtId="9" fontId="53" fillId="0" borderId="1" xfId="7" applyFont="1" applyFill="1" applyBorder="1" applyAlignment="1">
      <alignment horizontal="center" vertical="top" wrapText="1"/>
    </xf>
    <xf numFmtId="0" fontId="39" fillId="0" borderId="1" xfId="1" applyFont="1" applyAlignment="1">
      <alignment vertical="top"/>
    </xf>
    <xf numFmtId="0" fontId="58" fillId="0" borderId="1" xfId="1" applyFont="1" applyAlignment="1">
      <alignment vertical="center"/>
    </xf>
    <xf numFmtId="0" fontId="58" fillId="0" borderId="1" xfId="1" applyFont="1" applyAlignment="1">
      <alignment horizontal="center" vertical="center"/>
    </xf>
    <xf numFmtId="9" fontId="58" fillId="0" borderId="1" xfId="1" applyNumberFormat="1" applyFont="1" applyAlignment="1">
      <alignment horizontal="center" vertical="center"/>
    </xf>
    <xf numFmtId="0" fontId="58" fillId="0" borderId="1" xfId="1" applyFont="1" applyAlignment="1">
      <alignment vertical="top" wrapText="1"/>
    </xf>
    <xf numFmtId="0" fontId="59" fillId="5" borderId="1" xfId="1" applyFont="1" applyFill="1" applyAlignment="1">
      <alignment horizontal="center" vertical="center" wrapText="1"/>
    </xf>
    <xf numFmtId="0" fontId="57" fillId="5" borderId="0" xfId="0" applyFont="1" applyFill="1" applyAlignment="1">
      <alignment horizontal="center" vertical="center"/>
    </xf>
    <xf numFmtId="0" fontId="60" fillId="0" borderId="1" xfId="1" applyFont="1" applyAlignment="1">
      <alignment horizontal="center" vertical="center"/>
    </xf>
    <xf numFmtId="0" fontId="59" fillId="0" borderId="1" xfId="1" applyFont="1" applyAlignment="1">
      <alignment horizontal="center" vertical="center" wrapText="1"/>
    </xf>
    <xf numFmtId="0" fontId="59" fillId="0" borderId="1" xfId="1" applyFont="1" applyAlignment="1">
      <alignment horizontal="center" vertical="top" wrapText="1"/>
    </xf>
    <xf numFmtId="0" fontId="60" fillId="31" borderId="1" xfId="1" applyFont="1" applyFill="1" applyAlignment="1">
      <alignment horizontal="center" vertical="center"/>
    </xf>
    <xf numFmtId="0" fontId="61" fillId="0" borderId="1" xfId="1" applyFont="1" applyAlignment="1">
      <alignment horizontal="center" vertical="top"/>
    </xf>
    <xf numFmtId="0" fontId="61" fillId="0" borderId="1" xfId="0" applyFont="1" applyBorder="1" applyAlignment="1">
      <alignment horizontal="center" vertical="center"/>
    </xf>
    <xf numFmtId="0" fontId="59" fillId="43" borderId="1" xfId="1" applyFont="1" applyFill="1" applyAlignment="1">
      <alignment horizontal="center" vertical="center" wrapText="1"/>
    </xf>
    <xf numFmtId="0" fontId="52" fillId="0" borderId="1" xfId="1" applyFont="1" applyAlignment="1">
      <alignment vertical="center" wrapText="1"/>
    </xf>
    <xf numFmtId="0" fontId="59" fillId="0" borderId="1" xfId="1" applyFont="1" applyAlignment="1">
      <alignment horizontal="center" vertical="center"/>
    </xf>
    <xf numFmtId="0" fontId="54" fillId="0" borderId="1" xfId="1" applyFont="1" applyAlignment="1">
      <alignment vertical="top" wrapText="1"/>
    </xf>
    <xf numFmtId="0" fontId="62" fillId="0" borderId="1" xfId="1" applyFont="1" applyAlignment="1">
      <alignment horizontal="center" vertical="center"/>
    </xf>
    <xf numFmtId="0" fontId="57" fillId="0" borderId="1" xfId="1" applyFont="1" applyAlignment="1">
      <alignment horizontal="center" vertical="center" wrapText="1"/>
    </xf>
    <xf numFmtId="0" fontId="56" fillId="0" borderId="1" xfId="0" applyFont="1" applyBorder="1"/>
    <xf numFmtId="0" fontId="62" fillId="0" borderId="1" xfId="0" applyFont="1" applyBorder="1" applyAlignment="1">
      <alignment horizontal="center" vertical="center"/>
    </xf>
    <xf numFmtId="9" fontId="58" fillId="0" borderId="1" xfId="7" applyFont="1" applyFill="1" applyBorder="1" applyAlignment="1">
      <alignment horizontal="center" vertical="top" wrapText="1"/>
    </xf>
    <xf numFmtId="0" fontId="39" fillId="0" borderId="1" xfId="0" applyFont="1" applyBorder="1" applyAlignment="1">
      <alignment wrapText="1"/>
    </xf>
    <xf numFmtId="0" fontId="39" fillId="0" borderId="1" xfId="0" applyFont="1" applyBorder="1" applyAlignment="1">
      <alignment horizontal="center" wrapText="1"/>
    </xf>
    <xf numFmtId="9" fontId="39" fillId="0" borderId="1" xfId="7" applyFont="1" applyFill="1" applyBorder="1" applyAlignment="1">
      <alignment horizontal="center" wrapText="1"/>
    </xf>
    <xf numFmtId="0" fontId="55" fillId="0" borderId="1" xfId="1" applyFont="1" applyAlignment="1">
      <alignment horizontal="left" vertical="top" wrapText="1"/>
    </xf>
    <xf numFmtId="0" fontId="39" fillId="0" borderId="1" xfId="1" applyFont="1" applyAlignment="1">
      <alignment wrapText="1"/>
    </xf>
    <xf numFmtId="0" fontId="54" fillId="0" borderId="1" xfId="1" applyFont="1" applyAlignment="1">
      <alignment wrapText="1"/>
    </xf>
    <xf numFmtId="0" fontId="55" fillId="0" borderId="1" xfId="1" applyFont="1" applyAlignment="1">
      <alignment vertical="top" wrapText="1"/>
    </xf>
    <xf numFmtId="0" fontId="52" fillId="0" borderId="1" xfId="0" applyFont="1" applyBorder="1" applyAlignment="1">
      <alignment vertical="top" wrapText="1"/>
    </xf>
    <xf numFmtId="0" fontId="53" fillId="0" borderId="1" xfId="0" applyFont="1" applyBorder="1" applyAlignment="1">
      <alignment vertical="top"/>
    </xf>
    <xf numFmtId="0" fontId="39" fillId="0" borderId="1" xfId="0" applyFont="1" applyBorder="1" applyAlignment="1">
      <alignment horizontal="left" vertical="top" wrapText="1"/>
    </xf>
    <xf numFmtId="0" fontId="55" fillId="0" borderId="1" xfId="1" applyFont="1" applyAlignment="1">
      <alignment vertical="center" wrapText="1"/>
    </xf>
    <xf numFmtId="0" fontId="53" fillId="0" borderId="1" xfId="0" applyFont="1" applyBorder="1" applyAlignment="1">
      <alignment vertical="top" wrapText="1"/>
    </xf>
    <xf numFmtId="0" fontId="63" fillId="0" borderId="1" xfId="0" applyFont="1" applyBorder="1" applyAlignment="1">
      <alignment wrapText="1"/>
    </xf>
    <xf numFmtId="0" fontId="54" fillId="0" borderId="1" xfId="0" applyFont="1" applyBorder="1" applyAlignment="1">
      <alignment vertical="top" wrapText="1"/>
    </xf>
    <xf numFmtId="0" fontId="56" fillId="0" borderId="1" xfId="1" applyFont="1" applyAlignment="1">
      <alignment vertical="top" wrapText="1"/>
    </xf>
    <xf numFmtId="0" fontId="59" fillId="0" borderId="1" xfId="0" applyFont="1" applyBorder="1" applyAlignment="1">
      <alignment horizontal="center" vertical="top" wrapText="1"/>
    </xf>
    <xf numFmtId="0" fontId="59" fillId="5" borderId="1" xfId="0" applyFont="1" applyFill="1" applyBorder="1" applyAlignment="1">
      <alignment horizontal="center" vertical="center" wrapText="1"/>
    </xf>
    <xf numFmtId="0" fontId="56" fillId="0" borderId="1" xfId="1" applyFont="1" applyAlignment="1">
      <alignment horizontal="center" vertical="center"/>
    </xf>
    <xf numFmtId="0" fontId="53" fillId="0" borderId="1" xfId="0" applyFont="1" applyBorder="1" applyAlignment="1">
      <alignment vertical="center" wrapText="1"/>
    </xf>
    <xf numFmtId="0" fontId="39" fillId="0" borderId="1" xfId="1" applyFont="1" applyAlignment="1">
      <alignment horizontal="left" vertical="center" wrapText="1"/>
    </xf>
    <xf numFmtId="0" fontId="55" fillId="0" borderId="1" xfId="1" applyFont="1"/>
    <xf numFmtId="0" fontId="39" fillId="0" borderId="1" xfId="0" applyFont="1" applyBorder="1" applyAlignment="1">
      <alignment vertical="top" wrapText="1"/>
    </xf>
    <xf numFmtId="0" fontId="57" fillId="5" borderId="1" xfId="0" applyFont="1" applyFill="1" applyBorder="1" applyAlignment="1">
      <alignment vertical="center" wrapText="1"/>
    </xf>
    <xf numFmtId="0" fontId="59" fillId="0" borderId="1" xfId="0" applyFont="1" applyBorder="1" applyAlignment="1">
      <alignment horizontal="center" vertical="center" wrapText="1"/>
    </xf>
    <xf numFmtId="0" fontId="53" fillId="0" borderId="1" xfId="0" applyFont="1" applyBorder="1" applyAlignment="1">
      <alignment horizontal="left" vertical="top" wrapText="1"/>
    </xf>
    <xf numFmtId="0" fontId="39" fillId="0" borderId="1" xfId="0" applyFont="1" applyBorder="1" applyAlignment="1">
      <alignment horizontal="left" wrapText="1"/>
    </xf>
    <xf numFmtId="0" fontId="39" fillId="0" borderId="1" xfId="0" applyFont="1" applyBorder="1" applyAlignment="1">
      <alignment vertical="top"/>
    </xf>
    <xf numFmtId="0" fontId="57" fillId="5" borderId="1" xfId="0" applyFont="1" applyFill="1" applyBorder="1" applyAlignment="1">
      <alignment horizontal="center" vertical="center" wrapText="1"/>
    </xf>
    <xf numFmtId="0" fontId="54" fillId="0" borderId="1" xfId="0" applyFont="1" applyBorder="1" applyAlignment="1">
      <alignment horizontal="left" vertical="top" wrapText="1"/>
    </xf>
    <xf numFmtId="0" fontId="54" fillId="0" borderId="1" xfId="0" applyFont="1" applyBorder="1" applyAlignment="1">
      <alignment horizontal="left" wrapText="1"/>
    </xf>
    <xf numFmtId="0" fontId="39" fillId="8" borderId="1" xfId="1" applyFont="1" applyFill="1"/>
    <xf numFmtId="9" fontId="53" fillId="40" borderId="5" xfId="1" applyNumberFormat="1" applyFont="1" applyFill="1" applyBorder="1" applyAlignment="1">
      <alignment horizontal="center"/>
    </xf>
    <xf numFmtId="9" fontId="53" fillId="41" borderId="5" xfId="1" applyNumberFormat="1" applyFont="1" applyFill="1" applyBorder="1" applyAlignment="1">
      <alignment horizontal="center"/>
    </xf>
    <xf numFmtId="9" fontId="53" fillId="42" borderId="5" xfId="1" applyNumberFormat="1" applyFont="1" applyFill="1" applyBorder="1" applyAlignment="1">
      <alignment horizontal="center"/>
    </xf>
    <xf numFmtId="9" fontId="53" fillId="36" borderId="5" xfId="1" applyNumberFormat="1" applyFont="1" applyFill="1" applyBorder="1" applyAlignment="1">
      <alignment horizontal="center"/>
    </xf>
    <xf numFmtId="9" fontId="53" fillId="32" borderId="5" xfId="1" applyNumberFormat="1" applyFont="1" applyFill="1" applyBorder="1" applyAlignment="1">
      <alignment horizontal="center"/>
    </xf>
    <xf numFmtId="1" fontId="53" fillId="32" borderId="5" xfId="1" applyNumberFormat="1" applyFont="1" applyFill="1" applyBorder="1" applyAlignment="1">
      <alignment horizontal="center"/>
    </xf>
    <xf numFmtId="9" fontId="53" fillId="33" borderId="5" xfId="1" applyNumberFormat="1" applyFont="1" applyFill="1" applyBorder="1" applyAlignment="1">
      <alignment horizontal="center"/>
    </xf>
    <xf numFmtId="0" fontId="39" fillId="0" borderId="1" xfId="1" applyFont="1" applyAlignment="1">
      <alignment horizontal="center" vertical="center"/>
    </xf>
    <xf numFmtId="0" fontId="55" fillId="0" borderId="1" xfId="0" applyFont="1" applyBorder="1"/>
    <xf numFmtId="0" fontId="55" fillId="0" borderId="1" xfId="0" applyFont="1" applyBorder="1" applyAlignment="1">
      <alignment horizontal="left" vertical="top" wrapText="1"/>
    </xf>
    <xf numFmtId="0" fontId="55" fillId="0" borderId="1" xfId="1" applyFont="1" applyAlignment="1">
      <alignment horizontal="left" vertical="center" wrapText="1"/>
    </xf>
    <xf numFmtId="0" fontId="54" fillId="0" borderId="1" xfId="1" applyFont="1" applyAlignment="1">
      <alignment horizontal="center" vertical="center" wrapText="1"/>
    </xf>
    <xf numFmtId="0" fontId="55" fillId="0" borderId="1" xfId="0" applyFont="1" applyBorder="1" applyAlignment="1">
      <alignment wrapText="1"/>
    </xf>
    <xf numFmtId="0" fontId="54" fillId="0" borderId="1" xfId="0" applyFont="1" applyBorder="1" applyAlignment="1">
      <alignment wrapText="1"/>
    </xf>
    <xf numFmtId="0" fontId="54" fillId="0" borderId="1" xfId="1" applyFont="1" applyAlignment="1">
      <alignment horizontal="center" vertical="center"/>
    </xf>
    <xf numFmtId="9" fontId="54" fillId="0" borderId="1" xfId="1" applyNumberFormat="1" applyFont="1" applyAlignment="1">
      <alignment horizontal="center" vertical="center"/>
    </xf>
    <xf numFmtId="0" fontId="57" fillId="5" borderId="1" xfId="1" applyFont="1" applyFill="1" applyAlignment="1">
      <alignment horizontal="center" vertical="center" wrapText="1"/>
    </xf>
    <xf numFmtId="0" fontId="54" fillId="0" borderId="1" xfId="0" applyFont="1" applyBorder="1"/>
    <xf numFmtId="0" fontId="57" fillId="0" borderId="1" xfId="0" applyFont="1" applyBorder="1" applyAlignment="1">
      <alignment horizontal="center" vertical="center"/>
    </xf>
    <xf numFmtId="9" fontId="54" fillId="0" borderId="1" xfId="7" applyFont="1" applyFill="1" applyBorder="1" applyAlignment="1">
      <alignment horizontal="center" vertical="top" wrapText="1"/>
    </xf>
    <xf numFmtId="0" fontId="64" fillId="0" borderId="5" xfId="3" applyFont="1" applyFill="1" applyBorder="1"/>
    <xf numFmtId="0" fontId="13" fillId="0" borderId="5" xfId="3" quotePrefix="1" applyFont="1" applyFill="1" applyBorder="1"/>
    <xf numFmtId="0" fontId="53" fillId="30" borderId="9" xfId="1" applyFont="1" applyFill="1" applyBorder="1" applyAlignment="1">
      <alignment horizontal="center" vertical="center"/>
    </xf>
    <xf numFmtId="0" fontId="53" fillId="30" borderId="9" xfId="1" applyFont="1" applyFill="1" applyBorder="1" applyAlignment="1">
      <alignment horizontal="center" vertical="center" wrapText="1"/>
    </xf>
    <xf numFmtId="0" fontId="53" fillId="30" borderId="10" xfId="1" applyFont="1" applyFill="1" applyBorder="1" applyAlignment="1">
      <alignment horizontal="center" vertical="center" wrapText="1"/>
    </xf>
    <xf numFmtId="0" fontId="39" fillId="0" borderId="11" xfId="0" applyFont="1" applyBorder="1" applyAlignment="1">
      <alignment horizontal="left" vertical="center"/>
    </xf>
    <xf numFmtId="165" fontId="39" fillId="38" borderId="12" xfId="0" applyNumberFormat="1" applyFont="1" applyFill="1" applyBorder="1" applyAlignment="1">
      <alignment horizontal="center" vertical="center"/>
    </xf>
    <xf numFmtId="165" fontId="39" fillId="39" borderId="12" xfId="0" applyNumberFormat="1" applyFont="1" applyFill="1" applyBorder="1" applyAlignment="1">
      <alignment horizontal="center" vertical="center"/>
    </xf>
    <xf numFmtId="165" fontId="39" fillId="37" borderId="12" xfId="0" applyNumberFormat="1" applyFont="1" applyFill="1" applyBorder="1" applyAlignment="1">
      <alignment horizontal="center" vertical="center"/>
    </xf>
    <xf numFmtId="165" fontId="39" fillId="35" borderId="12" xfId="0" applyNumberFormat="1" applyFont="1" applyFill="1" applyBorder="1" applyAlignment="1">
      <alignment horizontal="center" vertical="center"/>
    </xf>
    <xf numFmtId="165" fontId="39" fillId="8" borderId="12" xfId="0" applyNumberFormat="1" applyFont="1" applyFill="1" applyBorder="1" applyAlignment="1">
      <alignment horizontal="center" vertical="center"/>
    </xf>
    <xf numFmtId="1" fontId="39" fillId="8" borderId="14" xfId="0" applyNumberFormat="1" applyFont="1" applyFill="1" applyBorder="1" applyAlignment="1">
      <alignment horizontal="center" vertical="center"/>
    </xf>
    <xf numFmtId="1" fontId="39" fillId="8" borderId="12" xfId="0" applyNumberFormat="1" applyFont="1" applyFill="1" applyBorder="1" applyAlignment="1">
      <alignment horizontal="center" vertical="center"/>
    </xf>
    <xf numFmtId="1" fontId="39" fillId="8" borderId="13" xfId="0" applyNumberFormat="1" applyFont="1" applyFill="1" applyBorder="1" applyAlignment="1">
      <alignment horizontal="center" vertical="center"/>
    </xf>
    <xf numFmtId="165" fontId="39" fillId="15" borderId="12" xfId="0" applyNumberFormat="1" applyFont="1" applyFill="1" applyBorder="1" applyAlignment="1">
      <alignment horizontal="center" vertical="center"/>
    </xf>
    <xf numFmtId="0" fontId="39" fillId="29" borderId="1" xfId="1" applyFont="1" applyFill="1" applyAlignment="1">
      <alignment horizontal="center" vertical="center" wrapText="1"/>
    </xf>
    <xf numFmtId="165" fontId="39" fillId="29" borderId="1" xfId="1" applyNumberFormat="1" applyFont="1" applyFill="1" applyAlignment="1">
      <alignment horizontal="center" vertical="center"/>
    </xf>
    <xf numFmtId="9" fontId="53" fillId="40" borderId="17" xfId="1" applyNumberFormat="1" applyFont="1" applyFill="1" applyBorder="1" applyAlignment="1">
      <alignment horizontal="center"/>
    </xf>
    <xf numFmtId="9" fontId="53" fillId="41" borderId="4" xfId="1" applyNumberFormat="1" applyFont="1" applyFill="1" applyBorder="1" applyAlignment="1">
      <alignment horizontal="center"/>
    </xf>
    <xf numFmtId="9" fontId="53" fillId="42" borderId="4" xfId="1" applyNumberFormat="1" applyFont="1" applyFill="1" applyBorder="1" applyAlignment="1">
      <alignment horizontal="center"/>
    </xf>
    <xf numFmtId="9" fontId="53" fillId="32" borderId="4" xfId="1" applyNumberFormat="1" applyFont="1" applyFill="1" applyBorder="1" applyAlignment="1">
      <alignment horizontal="center"/>
    </xf>
    <xf numFmtId="1" fontId="53" fillId="32" borderId="4" xfId="1" applyNumberFormat="1" applyFont="1" applyFill="1" applyBorder="1" applyAlignment="1">
      <alignment horizontal="center"/>
    </xf>
    <xf numFmtId="1" fontId="53" fillId="32" borderId="17" xfId="1" applyNumberFormat="1" applyFont="1" applyFill="1" applyBorder="1" applyAlignment="1">
      <alignment horizontal="center"/>
    </xf>
    <xf numFmtId="0" fontId="1" fillId="0" borderId="1" xfId="1" applyFont="1" applyAlignment="1">
      <alignment vertical="top"/>
    </xf>
  </cellXfs>
  <cellStyles count="8">
    <cellStyle name="Hyperlink" xfId="3" builtinId="8"/>
    <cellStyle name="Hyperlink 2" xfId="2" xr:uid="{CBBBDDF4-E3B4-A646-B3C8-945FAB2DE044}"/>
    <cellStyle name="Normal" xfId="0" builtinId="0"/>
    <cellStyle name="Normal 2" xfId="1" xr:uid="{CA1E2867-AC03-8E46-8E82-EB6A232EF401}"/>
    <cellStyle name="Normal 3" xfId="4" xr:uid="{30F35B9D-BC4A-485B-8F49-0DC97DE39898}"/>
    <cellStyle name="Normal 4" xfId="5" xr:uid="{3064D066-D30A-48D0-8F20-D0DFA65BCA22}"/>
    <cellStyle name="Normal 5" xfId="6" xr:uid="{093C9602-FF6B-48B1-A441-E32D4B3423A7}"/>
    <cellStyle name="Percent" xfId="7" builtinId="5"/>
  </cellStyles>
  <dxfs count="309">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ont>
        <b val="0"/>
        <i val="0"/>
        <strike val="0"/>
        <condense val="0"/>
        <extend val="0"/>
        <outline val="0"/>
        <shadow val="0"/>
        <u val="none"/>
        <vertAlign val="baseline"/>
        <sz val="12"/>
        <color theme="1"/>
        <name val="Arial"/>
        <family val="2"/>
        <scheme val="minor"/>
      </font>
      <fill>
        <patternFill patternType="solid">
          <fgColor theme="0" tint="-0.14999847407452621"/>
          <bgColor theme="0" tint="-0.14999847407452621"/>
        </patternFill>
      </fill>
    </dxf>
    <dxf>
      <font>
        <b/>
        <i val="0"/>
        <strike val="0"/>
        <condense val="0"/>
        <extend val="0"/>
        <outline val="0"/>
        <shadow val="0"/>
        <u val="none"/>
        <vertAlign val="baseline"/>
        <sz val="14"/>
        <color theme="1"/>
        <name val="Arial"/>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2"/>
        <color rgb="FF000000"/>
        <name val="Arial"/>
        <family val="2"/>
        <scheme val="major"/>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rgb="FF000000"/>
        <name val="Arial"/>
        <family val="2"/>
        <scheme val="major"/>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12"/>
        <color auto="1"/>
        <name val="Arial"/>
        <family val="2"/>
        <scheme val="major"/>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rgb="FF000000"/>
        <name val="Arial"/>
        <family val="2"/>
        <scheme val="major"/>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12"/>
        <name val="Arial"/>
        <family val="2"/>
        <scheme val="major"/>
      </font>
      <fill>
        <patternFill patternType="none">
          <fgColor indexed="64"/>
          <bgColor auto="1"/>
        </patternFill>
      </fill>
    </dxf>
    <dxf>
      <font>
        <strike val="0"/>
        <outline val="0"/>
        <shadow val="0"/>
        <u val="none"/>
        <vertAlign val="baseline"/>
        <sz val="14"/>
        <color rgb="FFFFFFFF"/>
        <name val="Arial"/>
        <family val="2"/>
        <scheme val="major"/>
      </font>
      <fill>
        <patternFill patternType="none">
          <fgColor indexed="64"/>
          <bgColor auto="1"/>
        </patternFill>
      </fill>
      <alignment horizontal="center" textRotation="0" wrapText="1" indent="0" justifyLastLine="0" shrinkToFit="0" readingOrder="0"/>
    </dxf>
    <dxf>
      <font>
        <b/>
        <i val="0"/>
        <strike val="0"/>
        <condense val="0"/>
        <extend val="0"/>
        <outline val="0"/>
        <shadow val="0"/>
        <u val="none"/>
        <vertAlign val="baseline"/>
        <sz val="12"/>
        <color auto="1"/>
        <name val="Arial"/>
        <family val="2"/>
        <scheme val="major"/>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2"/>
        <color auto="1"/>
        <name val="Arial"/>
        <family val="2"/>
        <scheme val="major"/>
      </font>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2"/>
        <name val="Arial"/>
        <family val="2"/>
        <scheme val="major"/>
      </font>
      <fill>
        <patternFill patternType="none">
          <fgColor indexed="64"/>
          <bgColor auto="1"/>
        </patternFill>
      </fill>
    </dxf>
    <dxf>
      <font>
        <strike val="0"/>
        <outline val="0"/>
        <shadow val="0"/>
        <u val="none"/>
        <vertAlign val="baseline"/>
        <sz val="14"/>
        <color theme="0"/>
        <name val="Arial"/>
        <family val="2"/>
        <scheme val="maj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major"/>
      </font>
      <fill>
        <patternFill patternType="none">
          <fgColor indexed="64"/>
          <bgColor auto="1"/>
        </patternFill>
      </fill>
    </dxf>
    <dxf>
      <font>
        <b val="0"/>
        <i val="0"/>
        <strike val="0"/>
        <condense val="0"/>
        <extend val="0"/>
        <outline val="0"/>
        <shadow val="0"/>
        <u val="none"/>
        <vertAlign val="baseline"/>
        <sz val="12"/>
        <color rgb="FF000000"/>
        <name val="Arial"/>
        <family val="2"/>
        <scheme val="major"/>
      </font>
      <fill>
        <patternFill patternType="none">
          <fgColor indexed="64"/>
          <bgColor auto="1"/>
        </patternFill>
      </fill>
    </dxf>
    <dxf>
      <font>
        <b val="0"/>
        <i val="0"/>
        <strike val="0"/>
        <condense val="0"/>
        <extend val="0"/>
        <outline val="0"/>
        <shadow val="0"/>
        <u val="none"/>
        <vertAlign val="baseline"/>
        <sz val="12"/>
        <color rgb="FF000000"/>
        <name val="Arial"/>
        <family val="2"/>
        <scheme val="major"/>
      </font>
      <fill>
        <patternFill patternType="none">
          <fgColor indexed="64"/>
          <bgColor auto="1"/>
        </patternFill>
      </fill>
    </dxf>
    <dxf>
      <font>
        <strike val="0"/>
        <outline val="0"/>
        <shadow val="0"/>
        <u val="none"/>
        <vertAlign val="baseline"/>
        <sz val="14"/>
        <color theme="0"/>
        <name val="Arial"/>
        <family val="2"/>
        <scheme val="major"/>
      </font>
      <fill>
        <patternFill patternType="solid">
          <fgColor indexed="64"/>
          <bgColor theme="4" tint="-0.249977111117893"/>
        </patternFill>
      </fill>
      <alignment horizontal="center" vertical="center" textRotation="0" wrapText="0" indent="0" justifyLastLine="0" shrinkToFit="0" readingOrder="0"/>
    </dxf>
    <dxf>
      <font>
        <strike val="0"/>
        <outline val="0"/>
        <shadow val="0"/>
        <u val="none"/>
        <vertAlign val="baseline"/>
        <sz val="12"/>
        <name val="Arial"/>
        <family val="2"/>
        <scheme val="major"/>
      </font>
      <fill>
        <patternFill patternType="none">
          <fgColor indexed="64"/>
          <bgColor auto="1"/>
        </patternFill>
      </fill>
    </dxf>
    <dxf>
      <font>
        <strike val="0"/>
        <outline val="0"/>
        <shadow val="0"/>
        <u val="none"/>
        <vertAlign val="baseline"/>
        <sz val="12"/>
        <name val="Arial"/>
        <family val="2"/>
        <scheme val="major"/>
      </font>
      <fill>
        <patternFill patternType="none">
          <fgColor indexed="64"/>
          <bgColor auto="1"/>
        </patternFill>
      </fill>
    </dxf>
    <dxf>
      <font>
        <strike val="0"/>
        <outline val="0"/>
        <shadow val="0"/>
        <u val="none"/>
        <vertAlign val="baseline"/>
        <sz val="12"/>
        <name val="Arial"/>
        <family val="2"/>
        <scheme val="major"/>
      </font>
      <fill>
        <patternFill patternType="none">
          <fgColor indexed="64"/>
          <bgColor auto="1"/>
        </patternFill>
      </fill>
    </dxf>
    <dxf>
      <font>
        <strike val="0"/>
        <outline val="0"/>
        <shadow val="0"/>
        <u val="none"/>
        <vertAlign val="baseline"/>
        <sz val="12"/>
        <name val="Arial"/>
        <family val="2"/>
        <scheme val="major"/>
      </font>
      <fill>
        <patternFill patternType="none">
          <fgColor indexed="64"/>
          <bgColor auto="1"/>
        </patternFill>
      </fill>
    </dxf>
    <dxf>
      <font>
        <b val="0"/>
        <i val="0"/>
        <strike val="0"/>
        <condense val="0"/>
        <extend val="0"/>
        <outline val="0"/>
        <shadow val="0"/>
        <u val="none"/>
        <vertAlign val="baseline"/>
        <sz val="14"/>
        <color rgb="FF000000"/>
        <name val="Arial"/>
        <family val="2"/>
        <scheme val="major"/>
      </font>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12"/>
        <color theme="1"/>
        <name val="Arial"/>
        <family val="2"/>
        <scheme val="major"/>
      </font>
      <numFmt numFmtId="13" formatCode="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12"/>
        <color theme="1"/>
        <name val="Arial"/>
        <family val="2"/>
        <scheme val="major"/>
      </font>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12"/>
        <color theme="1"/>
        <name val="Arial"/>
        <family val="2"/>
        <scheme val="major"/>
      </font>
      <fill>
        <patternFill patternType="none">
          <fgColor indexed="64"/>
          <bgColor auto="1"/>
        </patternFill>
      </fill>
      <alignment horizontal="general" vertical="center" textRotation="0" wrapText="0" indent="0" justifyLastLine="0" shrinkToFit="0" readingOrder="0"/>
    </dxf>
    <dxf>
      <font>
        <strike val="0"/>
        <outline val="0"/>
        <shadow val="0"/>
        <u val="none"/>
        <vertAlign val="baseline"/>
        <sz val="12"/>
        <name val="Arial"/>
        <family val="2"/>
        <scheme val="major"/>
      </font>
      <fill>
        <patternFill patternType="none">
          <fgColor indexed="64"/>
          <bgColor auto="1"/>
        </patternFill>
      </fill>
    </dxf>
    <dxf>
      <font>
        <strike val="0"/>
        <outline val="0"/>
        <shadow val="0"/>
        <u val="none"/>
        <vertAlign val="baseline"/>
        <sz val="14"/>
        <name val="Arial"/>
        <family val="2"/>
        <scheme val="major"/>
      </font>
      <fill>
        <patternFill patternType="none">
          <fgColor indexed="64"/>
          <bgColor auto="1"/>
        </patternFill>
      </fill>
      <alignment horizontal="center" textRotation="0" indent="0" justifyLastLine="0" shrinkToFit="0" readingOrder="0"/>
    </dxf>
    <dxf>
      <font>
        <b val="0"/>
        <i val="0"/>
        <strike val="0"/>
        <condense val="0"/>
        <extend val="0"/>
        <outline val="0"/>
        <shadow val="0"/>
        <u val="none"/>
        <vertAlign val="baseline"/>
        <sz val="12"/>
        <color rgb="FF000000"/>
        <name val="Arial"/>
        <family val="2"/>
        <scheme val="major"/>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rgb="FF000000"/>
        <name val="Arial"/>
        <family val="2"/>
        <scheme val="major"/>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major"/>
      </font>
      <fill>
        <patternFill patternType="none">
          <fgColor indexed="64"/>
          <bgColor auto="1"/>
        </patternFill>
      </fill>
      <alignment horizontal="left" vertical="bottom" textRotation="0" wrapText="1" indent="0" justifyLastLine="0" shrinkToFit="0" readingOrder="0"/>
    </dxf>
    <dxf>
      <font>
        <b val="0"/>
        <i val="0"/>
        <strike val="0"/>
        <condense val="0"/>
        <extend val="0"/>
        <outline val="0"/>
        <shadow val="0"/>
        <u val="none"/>
        <vertAlign val="baseline"/>
        <sz val="12"/>
        <color rgb="FF000000"/>
        <name val="Arial"/>
        <family val="2"/>
        <scheme val="major"/>
      </font>
      <fill>
        <patternFill patternType="none">
          <fgColor indexed="64"/>
          <bgColor auto="1"/>
        </patternFill>
      </fill>
      <alignment horizontal="left" vertical="bottom" textRotation="0" wrapText="1" indent="0" justifyLastLine="0" shrinkToFit="0" readingOrder="0"/>
    </dxf>
    <dxf>
      <font>
        <strike val="0"/>
        <outline val="0"/>
        <shadow val="0"/>
        <u val="none"/>
        <vertAlign val="baseline"/>
        <sz val="12"/>
        <name val="Arial"/>
        <family val="2"/>
        <scheme val="major"/>
      </font>
      <fill>
        <patternFill patternType="none">
          <fgColor indexed="64"/>
          <bgColor auto="1"/>
        </patternFill>
      </fill>
    </dxf>
    <dxf>
      <border outline="0">
        <bottom style="thin">
          <color rgb="FF000000"/>
        </bottom>
      </border>
    </dxf>
    <dxf>
      <font>
        <b/>
        <i val="0"/>
        <strike val="0"/>
        <condense val="0"/>
        <extend val="0"/>
        <outline val="0"/>
        <shadow val="0"/>
        <u val="none"/>
        <vertAlign val="baseline"/>
        <sz val="14"/>
        <color rgb="FFFFFFFF"/>
        <name val="Arial"/>
        <family val="2"/>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ont>
        <b/>
        <i val="0"/>
        <strike val="0"/>
        <condense val="0"/>
        <extend val="0"/>
        <outline val="0"/>
        <shadow val="0"/>
        <u val="none"/>
        <vertAlign val="baseline"/>
        <sz val="12"/>
        <color auto="1"/>
        <name val="Arial"/>
        <family val="2"/>
        <scheme val="major"/>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rgb="FF000000"/>
        <name val="Arial"/>
        <family val="2"/>
        <scheme val="major"/>
      </font>
      <fill>
        <patternFill patternType="none">
          <fgColor indexed="64"/>
          <bgColor auto="1"/>
        </patternFill>
      </fill>
      <alignment horizontal="left" vertical="top" textRotation="0" wrapText="1" indent="0" justifyLastLine="0" shrinkToFit="0" readingOrder="0"/>
    </dxf>
    <dxf>
      <border outline="0">
        <bottom style="thin">
          <color indexed="64"/>
        </bottom>
      </border>
    </dxf>
    <dxf>
      <font>
        <strike val="0"/>
        <outline val="0"/>
        <shadow val="0"/>
        <u val="none"/>
        <vertAlign val="baseline"/>
        <sz val="12"/>
        <name val="Arial"/>
        <family val="2"/>
        <scheme val="major"/>
      </font>
      <fill>
        <patternFill patternType="none">
          <fgColor indexed="64"/>
          <bgColor auto="1"/>
        </patternFill>
      </fill>
    </dxf>
    <dxf>
      <font>
        <strike val="0"/>
        <outline val="0"/>
        <shadow val="0"/>
        <u val="none"/>
        <vertAlign val="baseline"/>
        <sz val="14"/>
        <color theme="0"/>
        <name val="Arial"/>
        <family val="2"/>
        <scheme val="maj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major"/>
      </font>
      <fill>
        <patternFill patternType="none">
          <fgColor indexed="64"/>
          <bgColor auto="1"/>
        </patternFill>
      </fill>
    </dxf>
    <dxf>
      <font>
        <b val="0"/>
        <i val="0"/>
        <strike val="0"/>
        <condense val="0"/>
        <extend val="0"/>
        <outline val="0"/>
        <shadow val="0"/>
        <u val="none"/>
        <vertAlign val="baseline"/>
        <sz val="12"/>
        <color rgb="FF000000"/>
        <name val="Arial"/>
        <family val="2"/>
        <scheme val="major"/>
      </font>
      <fill>
        <patternFill patternType="none">
          <fgColor indexed="64"/>
          <bgColor auto="1"/>
        </patternFill>
      </fill>
    </dxf>
    <dxf>
      <font>
        <b val="0"/>
        <i val="0"/>
        <strike val="0"/>
        <condense val="0"/>
        <extend val="0"/>
        <outline val="0"/>
        <shadow val="0"/>
        <u val="none"/>
        <vertAlign val="baseline"/>
        <sz val="12"/>
        <color rgb="FF000000"/>
        <name val="Arial"/>
        <family val="2"/>
        <scheme val="major"/>
      </font>
      <fill>
        <patternFill patternType="none">
          <fgColor indexed="64"/>
          <bgColor auto="1"/>
        </patternFill>
      </fill>
    </dxf>
    <dxf>
      <font>
        <strike val="0"/>
        <outline val="0"/>
        <shadow val="0"/>
        <u val="none"/>
        <vertAlign val="baseline"/>
        <sz val="14"/>
        <color theme="0"/>
        <name val="Arial"/>
        <family val="2"/>
        <scheme val="major"/>
      </font>
      <fill>
        <patternFill patternType="solid">
          <fgColor indexed="64"/>
          <bgColor theme="4" tint="-0.249977111117893"/>
        </patternFill>
      </fill>
      <alignment horizontal="center" vertical="center" textRotation="0" wrapText="0" indent="0" justifyLastLine="0" shrinkToFit="0" readingOrder="0"/>
    </dxf>
    <dxf>
      <font>
        <b/>
        <strike val="0"/>
        <outline val="0"/>
        <shadow val="0"/>
        <u val="none"/>
        <vertAlign val="baseline"/>
        <sz val="12"/>
        <name val="Arial"/>
        <family val="2"/>
        <scheme val="major"/>
      </font>
      <fill>
        <patternFill patternType="none">
          <fgColor indexed="64"/>
          <bgColor auto="1"/>
        </patternFill>
      </fill>
    </dxf>
    <dxf>
      <font>
        <b/>
        <strike val="0"/>
        <outline val="0"/>
        <shadow val="0"/>
        <u val="none"/>
        <vertAlign val="baseline"/>
        <sz val="12"/>
        <name val="Arial"/>
        <family val="2"/>
        <scheme val="major"/>
      </font>
      <fill>
        <patternFill patternType="none">
          <fgColor indexed="64"/>
          <bgColor auto="1"/>
        </patternFill>
      </fill>
    </dxf>
    <dxf>
      <font>
        <b/>
        <strike val="0"/>
        <outline val="0"/>
        <shadow val="0"/>
        <u val="none"/>
        <vertAlign val="baseline"/>
        <sz val="12"/>
        <name val="Arial"/>
        <family val="2"/>
        <scheme val="major"/>
      </font>
      <fill>
        <patternFill patternType="none">
          <fgColor indexed="64"/>
          <bgColor auto="1"/>
        </patternFill>
      </fill>
    </dxf>
    <dxf>
      <font>
        <b/>
        <strike val="0"/>
        <outline val="0"/>
        <shadow val="0"/>
        <u val="none"/>
        <vertAlign val="baseline"/>
        <sz val="12"/>
        <name val="Arial"/>
        <family val="2"/>
        <scheme val="major"/>
      </font>
      <fill>
        <patternFill patternType="none">
          <fgColor indexed="64"/>
          <bgColor auto="1"/>
        </patternFill>
      </fill>
    </dxf>
    <dxf>
      <font>
        <b/>
        <i val="0"/>
        <strike val="0"/>
        <condense val="0"/>
        <extend val="0"/>
        <outline val="0"/>
        <shadow val="0"/>
        <u val="none"/>
        <vertAlign val="baseline"/>
        <sz val="14"/>
        <color rgb="FF000000"/>
        <name val="Arial"/>
        <family val="2"/>
        <scheme val="major"/>
      </font>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12"/>
        <color theme="1"/>
        <name val="Arial"/>
        <family val="2"/>
        <scheme val="major"/>
      </font>
      <numFmt numFmtId="13" formatCode="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12"/>
        <color theme="1"/>
        <name val="Arial"/>
        <family val="2"/>
        <scheme val="major"/>
      </font>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12"/>
        <color theme="1"/>
        <name val="Arial"/>
        <family val="2"/>
        <scheme val="major"/>
      </font>
      <fill>
        <patternFill patternType="none">
          <fgColor indexed="64"/>
          <bgColor auto="1"/>
        </patternFill>
      </fill>
      <alignment horizontal="general" vertical="center" textRotation="0" wrapText="0" indent="0" justifyLastLine="0" shrinkToFit="0" readingOrder="0"/>
    </dxf>
    <dxf>
      <font>
        <b/>
        <strike val="0"/>
        <outline val="0"/>
        <shadow val="0"/>
        <u val="none"/>
        <vertAlign val="baseline"/>
        <sz val="12"/>
        <name val="Arial"/>
        <family val="2"/>
        <scheme val="major"/>
      </font>
      <fill>
        <patternFill patternType="none">
          <fgColor indexed="64"/>
          <bgColor auto="1"/>
        </patternFill>
      </fill>
    </dxf>
    <dxf>
      <font>
        <b/>
        <strike val="0"/>
        <outline val="0"/>
        <shadow val="0"/>
        <u val="none"/>
        <vertAlign val="baseline"/>
        <sz val="14"/>
        <name val="Arial"/>
        <family val="2"/>
        <scheme val="major"/>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12"/>
        <color rgb="FF000000"/>
        <name val="Arial"/>
        <family val="2"/>
        <scheme val="major"/>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12"/>
        <color auto="1"/>
        <name val="Arial"/>
        <family val="2"/>
        <scheme val="major"/>
      </font>
      <fill>
        <patternFill patternType="none">
          <fgColor indexed="64"/>
          <bgColor auto="1"/>
        </patternFill>
      </fill>
      <alignment horizontal="left" vertical="top" textRotation="0" wrapText="1" indent="0" justifyLastLine="0" shrinkToFit="0" readingOrder="0"/>
    </dxf>
    <dxf>
      <border outline="0">
        <bottom style="thin">
          <color indexed="64"/>
        </bottom>
      </border>
    </dxf>
    <dxf>
      <font>
        <strike val="0"/>
        <outline val="0"/>
        <shadow val="0"/>
        <u val="none"/>
        <vertAlign val="baseline"/>
        <sz val="12"/>
        <name val="Arial"/>
        <family val="2"/>
        <scheme val="major"/>
      </font>
      <fill>
        <patternFill patternType="none">
          <fgColor indexed="64"/>
          <bgColor auto="1"/>
        </patternFill>
      </fill>
    </dxf>
    <dxf>
      <font>
        <strike val="0"/>
        <outline val="0"/>
        <shadow val="0"/>
        <u val="none"/>
        <vertAlign val="baseline"/>
        <sz val="14"/>
        <color theme="0"/>
        <name val="Arial"/>
        <family val="2"/>
        <scheme val="maj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major"/>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rgb="FF000000"/>
        <name val="Arial"/>
        <family val="2"/>
        <scheme val="major"/>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rgb="FF000000"/>
        <name val="Arial"/>
        <family val="2"/>
        <scheme val="major"/>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rgb="FF000000"/>
        <name val="Arial"/>
        <family val="2"/>
        <scheme val="major"/>
      </font>
      <fill>
        <patternFill patternType="none">
          <fgColor indexed="64"/>
          <bgColor auto="1"/>
        </patternFill>
      </fill>
      <alignment horizontal="general" vertical="top" textRotation="0" wrapText="1" indent="0" justifyLastLine="0" shrinkToFit="0" readingOrder="0"/>
    </dxf>
    <dxf>
      <border outline="0">
        <left style="thin">
          <color rgb="FF000000"/>
        </left>
      </border>
    </dxf>
    <dxf>
      <font>
        <strike val="0"/>
        <outline val="0"/>
        <shadow val="0"/>
        <u val="none"/>
        <vertAlign val="baseline"/>
        <sz val="12"/>
        <name val="Arial"/>
        <family val="2"/>
        <scheme val="major"/>
      </font>
      <fill>
        <patternFill patternType="none">
          <fgColor indexed="64"/>
          <bgColor auto="1"/>
        </patternFill>
      </fill>
    </dxf>
    <dxf>
      <font>
        <strike val="0"/>
        <outline val="0"/>
        <shadow val="0"/>
        <u val="none"/>
        <vertAlign val="baseline"/>
        <sz val="14"/>
        <name val="Arial"/>
        <family val="2"/>
        <scheme val="maj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2"/>
        <color rgb="FF000000"/>
        <name val="Arial"/>
        <family val="2"/>
        <scheme val="major"/>
      </font>
      <fill>
        <patternFill patternType="none">
          <fgColor indexed="64"/>
          <bgColor auto="1"/>
        </patternFill>
      </fill>
    </dxf>
    <dxf>
      <font>
        <b val="0"/>
        <i val="0"/>
        <strike val="0"/>
        <condense val="0"/>
        <extend val="0"/>
        <outline val="0"/>
        <shadow val="0"/>
        <u val="none"/>
        <vertAlign val="baseline"/>
        <sz val="12"/>
        <color rgb="FF000000"/>
        <name val="Arial"/>
        <family val="2"/>
        <scheme val="major"/>
      </font>
      <fill>
        <patternFill patternType="none">
          <fgColor indexed="64"/>
          <bgColor auto="1"/>
        </patternFill>
      </fill>
    </dxf>
    <dxf>
      <font>
        <b val="0"/>
        <i val="0"/>
        <strike val="0"/>
        <condense val="0"/>
        <extend val="0"/>
        <outline val="0"/>
        <shadow val="0"/>
        <u val="none"/>
        <vertAlign val="baseline"/>
        <sz val="12"/>
        <color rgb="FF000000"/>
        <name val="Arial"/>
        <family val="2"/>
        <scheme val="major"/>
      </font>
      <fill>
        <patternFill patternType="none">
          <fgColor indexed="64"/>
          <bgColor auto="1"/>
        </patternFill>
      </fill>
    </dxf>
    <dxf>
      <font>
        <strike val="0"/>
        <outline val="0"/>
        <shadow val="0"/>
        <u val="none"/>
        <vertAlign val="baseline"/>
        <sz val="14"/>
        <color theme="0"/>
        <name val="Arial"/>
        <family val="2"/>
        <scheme val="major"/>
      </font>
      <fill>
        <patternFill patternType="solid">
          <fgColor indexed="64"/>
          <bgColor theme="4" tint="-0.249977111117893"/>
        </patternFill>
      </fill>
      <alignment horizontal="center" vertical="center" textRotation="0" wrapText="0" indent="0" justifyLastLine="0" shrinkToFit="0" readingOrder="0"/>
    </dxf>
    <dxf>
      <font>
        <b/>
        <strike val="0"/>
        <outline val="0"/>
        <shadow val="0"/>
        <u val="none"/>
        <vertAlign val="baseline"/>
        <sz val="12"/>
        <name val="Arial"/>
        <family val="2"/>
        <scheme val="major"/>
      </font>
      <fill>
        <patternFill patternType="none">
          <fgColor indexed="64"/>
          <bgColor auto="1"/>
        </patternFill>
      </fill>
    </dxf>
    <dxf>
      <font>
        <b/>
        <strike val="0"/>
        <outline val="0"/>
        <shadow val="0"/>
        <u val="none"/>
        <vertAlign val="baseline"/>
        <sz val="12"/>
        <name val="Arial"/>
        <family val="2"/>
        <scheme val="major"/>
      </font>
      <fill>
        <patternFill patternType="none">
          <fgColor indexed="64"/>
          <bgColor auto="1"/>
        </patternFill>
      </fill>
    </dxf>
    <dxf>
      <font>
        <b/>
        <strike val="0"/>
        <outline val="0"/>
        <shadow val="0"/>
        <u val="none"/>
        <vertAlign val="baseline"/>
        <sz val="12"/>
        <name val="Arial"/>
        <family val="2"/>
        <scheme val="major"/>
      </font>
      <fill>
        <patternFill patternType="none">
          <fgColor indexed="64"/>
          <bgColor auto="1"/>
        </patternFill>
      </fill>
    </dxf>
    <dxf>
      <font>
        <b/>
        <strike val="0"/>
        <outline val="0"/>
        <shadow val="0"/>
        <u val="none"/>
        <vertAlign val="baseline"/>
        <sz val="12"/>
        <name val="Arial"/>
        <family val="2"/>
        <scheme val="major"/>
      </font>
      <fill>
        <patternFill patternType="none">
          <fgColor indexed="64"/>
          <bgColor auto="1"/>
        </patternFill>
      </fill>
    </dxf>
    <dxf>
      <font>
        <b/>
        <i val="0"/>
        <strike val="0"/>
        <condense val="0"/>
        <extend val="0"/>
        <outline val="0"/>
        <shadow val="0"/>
        <u val="none"/>
        <vertAlign val="baseline"/>
        <sz val="14"/>
        <color rgb="FF000000"/>
        <name val="Arial"/>
        <family val="2"/>
        <scheme val="major"/>
      </font>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12"/>
        <color theme="1"/>
        <name val="Arial"/>
        <family val="2"/>
        <scheme val="major"/>
      </font>
      <numFmt numFmtId="13" formatCode="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12"/>
        <color theme="1"/>
        <name val="Arial"/>
        <family val="2"/>
        <scheme val="major"/>
      </font>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12"/>
        <color theme="1"/>
        <name val="Arial"/>
        <family val="2"/>
        <scheme val="major"/>
      </font>
      <fill>
        <patternFill patternType="none">
          <fgColor indexed="64"/>
          <bgColor auto="1"/>
        </patternFill>
      </fill>
      <alignment horizontal="general" vertical="center" textRotation="0" wrapText="0" indent="0" justifyLastLine="0" shrinkToFit="0" readingOrder="0"/>
    </dxf>
    <dxf>
      <font>
        <b/>
        <strike val="0"/>
        <outline val="0"/>
        <shadow val="0"/>
        <u val="none"/>
        <vertAlign val="baseline"/>
        <sz val="12"/>
        <name val="Arial"/>
        <family val="2"/>
        <scheme val="major"/>
      </font>
      <fill>
        <patternFill patternType="none">
          <fgColor indexed="64"/>
          <bgColor auto="1"/>
        </patternFill>
      </fill>
    </dxf>
    <dxf>
      <font>
        <b/>
        <strike val="0"/>
        <outline val="0"/>
        <shadow val="0"/>
        <u val="none"/>
        <vertAlign val="baseline"/>
        <sz val="14"/>
        <name val="Arial"/>
        <family val="2"/>
        <scheme val="major"/>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12"/>
        <color auto="1"/>
        <name val="Arial"/>
        <family val="2"/>
        <scheme val="major"/>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major"/>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maj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major"/>
      </font>
      <fill>
        <patternFill patternType="none">
          <fgColor indexed="64"/>
          <bgColor auto="1"/>
        </patternFill>
      </fill>
      <alignment horizontal="general" vertical="bottom" textRotation="0" wrapText="1" indent="0" justifyLastLine="0" shrinkToFit="0" readingOrder="0"/>
    </dxf>
    <dxf>
      <font>
        <strike val="0"/>
        <outline val="0"/>
        <shadow val="0"/>
        <u val="none"/>
        <vertAlign val="baseline"/>
        <sz val="12"/>
        <color auto="1"/>
        <name val="Arial"/>
        <family val="2"/>
        <scheme val="major"/>
      </font>
      <fill>
        <patternFill patternType="none">
          <fgColor indexed="64"/>
          <bgColor auto="1"/>
        </patternFill>
      </fill>
    </dxf>
    <dxf>
      <border outline="0">
        <bottom style="thin">
          <color rgb="FF000000"/>
        </bottom>
      </border>
    </dxf>
    <dxf>
      <font>
        <b/>
        <i val="0"/>
        <strike val="0"/>
        <condense val="0"/>
        <extend val="0"/>
        <outline val="0"/>
        <shadow val="0"/>
        <u val="none"/>
        <vertAlign val="baseline"/>
        <sz val="14"/>
        <color theme="0"/>
        <name val="Arial"/>
        <family val="2"/>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2"/>
        <color auto="1"/>
        <name val="Arial"/>
        <family val="2"/>
        <scheme val="major"/>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major"/>
      </font>
      <fill>
        <patternFill patternType="none">
          <fgColor indexed="64"/>
          <bgColor auto="1"/>
        </patternFill>
      </fill>
      <alignment horizontal="left" vertical="top" textRotation="0" wrapText="1" indent="0" justifyLastLine="0" shrinkToFit="0" readingOrder="0"/>
    </dxf>
    <dxf>
      <border outline="0">
        <bottom style="thin">
          <color indexed="64"/>
        </bottom>
      </border>
    </dxf>
    <dxf>
      <font>
        <strike val="0"/>
        <outline val="0"/>
        <shadow val="0"/>
        <u val="none"/>
        <vertAlign val="baseline"/>
        <sz val="12"/>
        <color auto="1"/>
        <name val="Arial"/>
        <family val="2"/>
        <scheme val="major"/>
      </font>
      <fill>
        <patternFill patternType="none">
          <fgColor indexed="64"/>
          <bgColor auto="1"/>
        </patternFill>
      </fill>
    </dxf>
    <dxf>
      <font>
        <strike val="0"/>
        <outline val="0"/>
        <shadow val="0"/>
        <u val="none"/>
        <vertAlign val="baseline"/>
        <sz val="14"/>
        <color theme="0"/>
        <name val="Arial"/>
        <family val="2"/>
        <scheme val="maj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Arial"/>
        <family val="2"/>
        <scheme val="major"/>
      </font>
      <fill>
        <patternFill patternType="none">
          <fgColor indexed="64"/>
          <bgColor auto="1"/>
        </patternFill>
      </fill>
    </dxf>
    <dxf>
      <font>
        <b val="0"/>
        <i val="0"/>
        <strike val="0"/>
        <condense val="0"/>
        <extend val="0"/>
        <outline val="0"/>
        <shadow val="0"/>
        <u val="none"/>
        <vertAlign val="baseline"/>
        <sz val="12"/>
        <color auto="1"/>
        <name val="Arial"/>
        <family val="2"/>
        <scheme val="major"/>
      </font>
      <fill>
        <patternFill patternType="none">
          <fgColor indexed="64"/>
          <bgColor auto="1"/>
        </patternFill>
      </fill>
    </dxf>
    <dxf>
      <font>
        <b val="0"/>
        <i val="0"/>
        <strike val="0"/>
        <condense val="0"/>
        <extend val="0"/>
        <outline val="0"/>
        <shadow val="0"/>
        <u val="none"/>
        <vertAlign val="baseline"/>
        <sz val="12"/>
        <color auto="1"/>
        <name val="Arial"/>
        <family val="2"/>
        <scheme val="major"/>
      </font>
      <fill>
        <patternFill patternType="none">
          <fgColor indexed="64"/>
          <bgColor auto="1"/>
        </patternFill>
      </fill>
    </dxf>
    <dxf>
      <font>
        <strike val="0"/>
        <outline val="0"/>
        <shadow val="0"/>
        <u val="none"/>
        <vertAlign val="baseline"/>
        <sz val="14"/>
        <color theme="0"/>
        <name val="Arial"/>
        <family val="2"/>
        <scheme val="major"/>
      </font>
      <fill>
        <patternFill patternType="solid">
          <fgColor indexed="64"/>
          <bgColor theme="4" tint="-0.249977111117893"/>
        </patternFill>
      </fill>
      <alignment horizontal="center" vertical="center" textRotation="0" wrapText="0" indent="0" justifyLastLine="0" shrinkToFit="0" readingOrder="0"/>
    </dxf>
    <dxf>
      <font>
        <b/>
        <strike val="0"/>
        <outline val="0"/>
        <shadow val="0"/>
        <u val="none"/>
        <vertAlign val="baseline"/>
        <sz val="12"/>
        <color auto="1"/>
        <name val="Arial"/>
        <family val="2"/>
        <scheme val="major"/>
      </font>
      <fill>
        <patternFill patternType="none">
          <fgColor indexed="64"/>
          <bgColor auto="1"/>
        </patternFill>
      </fill>
    </dxf>
    <dxf>
      <font>
        <b/>
        <strike val="0"/>
        <outline val="0"/>
        <shadow val="0"/>
        <u val="none"/>
        <vertAlign val="baseline"/>
        <sz val="12"/>
        <color auto="1"/>
        <name val="Arial"/>
        <family val="2"/>
        <scheme val="major"/>
      </font>
      <fill>
        <patternFill patternType="none">
          <fgColor indexed="64"/>
          <bgColor auto="1"/>
        </patternFill>
      </fill>
    </dxf>
    <dxf>
      <font>
        <b/>
        <strike val="0"/>
        <outline val="0"/>
        <shadow val="0"/>
        <u val="none"/>
        <vertAlign val="baseline"/>
        <sz val="12"/>
        <color auto="1"/>
        <name val="Arial"/>
        <family val="2"/>
        <scheme val="major"/>
      </font>
      <fill>
        <patternFill patternType="none">
          <fgColor indexed="64"/>
          <bgColor auto="1"/>
        </patternFill>
      </fill>
    </dxf>
    <dxf>
      <font>
        <b/>
        <strike val="0"/>
        <outline val="0"/>
        <shadow val="0"/>
        <u val="none"/>
        <vertAlign val="baseline"/>
        <sz val="12"/>
        <color auto="1"/>
        <name val="Arial"/>
        <family val="2"/>
        <scheme val="major"/>
      </font>
      <fill>
        <patternFill patternType="none">
          <fgColor indexed="64"/>
          <bgColor auto="1"/>
        </patternFill>
      </fill>
    </dxf>
    <dxf>
      <font>
        <b/>
        <i val="0"/>
        <strike val="0"/>
        <condense val="0"/>
        <extend val="0"/>
        <outline val="0"/>
        <shadow val="0"/>
        <u val="none"/>
        <vertAlign val="baseline"/>
        <sz val="14"/>
        <color theme="0"/>
        <name val="Arial"/>
        <family val="2"/>
        <scheme val="major"/>
      </font>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12"/>
        <color auto="1"/>
        <name val="Arial"/>
        <family val="2"/>
        <scheme val="major"/>
      </font>
      <numFmt numFmtId="13" formatCode="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12"/>
        <color auto="1"/>
        <name val="Arial"/>
        <family val="2"/>
        <scheme val="major"/>
      </font>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12"/>
        <color auto="1"/>
        <name val="Arial"/>
        <family val="2"/>
        <scheme val="major"/>
      </font>
      <fill>
        <patternFill patternType="none">
          <fgColor indexed="64"/>
          <bgColor auto="1"/>
        </patternFill>
      </fill>
      <alignment horizontal="general" vertical="center" textRotation="0" wrapText="0" indent="0" justifyLastLine="0" shrinkToFit="0" readingOrder="0"/>
    </dxf>
    <dxf>
      <font>
        <b/>
        <strike val="0"/>
        <outline val="0"/>
        <shadow val="0"/>
        <u val="none"/>
        <vertAlign val="baseline"/>
        <sz val="12"/>
        <color auto="1"/>
        <name val="Arial"/>
        <family val="2"/>
        <scheme val="major"/>
      </font>
      <fill>
        <patternFill patternType="none">
          <fgColor indexed="64"/>
          <bgColor auto="1"/>
        </patternFill>
      </fill>
    </dxf>
    <dxf>
      <font>
        <b/>
        <strike val="0"/>
        <outline val="0"/>
        <shadow val="0"/>
        <u val="none"/>
        <vertAlign val="baseline"/>
        <sz val="14"/>
        <color theme="0"/>
        <name val="Arial"/>
        <family val="2"/>
        <scheme val="major"/>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12"/>
        <color rgb="FF000000"/>
        <name val="Arial"/>
        <family val="2"/>
        <scheme val="major"/>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rgb="FF000000"/>
        <name val="Arial"/>
        <family val="2"/>
        <scheme val="major"/>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12"/>
        <color auto="1"/>
        <name val="Arial"/>
        <family val="2"/>
        <scheme val="major"/>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rgb="FF000000"/>
        <name val="Arial"/>
        <family val="2"/>
        <scheme val="major"/>
      </font>
      <fill>
        <patternFill patternType="none">
          <fgColor indexed="64"/>
          <bgColor auto="1"/>
        </patternFill>
      </fill>
      <alignment horizontal="general" vertical="bottom" textRotation="0" wrapText="1" indent="0" justifyLastLine="0" shrinkToFit="0" readingOrder="0"/>
    </dxf>
    <dxf>
      <font>
        <strike val="0"/>
        <outline val="0"/>
        <shadow val="0"/>
        <u val="none"/>
        <vertAlign val="baseline"/>
        <sz val="12"/>
        <name val="Arial"/>
        <family val="2"/>
        <scheme val="major"/>
      </font>
      <fill>
        <patternFill patternType="none">
          <fgColor indexed="64"/>
          <bgColor auto="1"/>
        </patternFill>
      </fill>
    </dxf>
    <dxf>
      <font>
        <b/>
        <i val="0"/>
        <strike val="0"/>
        <condense val="0"/>
        <extend val="0"/>
        <outline val="0"/>
        <shadow val="0"/>
        <u val="none"/>
        <vertAlign val="baseline"/>
        <sz val="14"/>
        <color rgb="FFFFFFFF"/>
        <name val="Arial"/>
        <family val="2"/>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ont>
        <b/>
        <strike val="0"/>
        <outline val="0"/>
        <shadow val="0"/>
        <u val="none"/>
        <vertAlign val="baseline"/>
        <sz val="12"/>
        <name val="Arial"/>
        <family val="2"/>
        <scheme val="major"/>
      </font>
      <fill>
        <patternFill patternType="none">
          <fgColor indexed="64"/>
          <bgColor auto="1"/>
        </patternFill>
      </fill>
    </dxf>
    <dxf>
      <font>
        <b/>
        <strike val="0"/>
        <outline val="0"/>
        <shadow val="0"/>
        <u val="none"/>
        <vertAlign val="baseline"/>
        <sz val="12"/>
        <name val="Arial"/>
        <family val="2"/>
        <scheme val="major"/>
      </font>
      <fill>
        <patternFill patternType="none">
          <fgColor indexed="64"/>
          <bgColor auto="1"/>
        </patternFill>
      </fill>
    </dxf>
    <dxf>
      <font>
        <b/>
        <strike val="0"/>
        <outline val="0"/>
        <shadow val="0"/>
        <u val="none"/>
        <vertAlign val="baseline"/>
        <sz val="12"/>
        <name val="Arial"/>
        <family val="2"/>
        <scheme val="major"/>
      </font>
      <fill>
        <patternFill patternType="none">
          <fgColor indexed="64"/>
          <bgColor auto="1"/>
        </patternFill>
      </fill>
    </dxf>
    <dxf>
      <font>
        <b/>
        <strike val="0"/>
        <outline val="0"/>
        <shadow val="0"/>
        <u val="none"/>
        <vertAlign val="baseline"/>
        <sz val="12"/>
        <name val="Arial"/>
        <family val="2"/>
        <scheme val="major"/>
      </font>
      <fill>
        <patternFill patternType="none">
          <fgColor indexed="64"/>
          <bgColor auto="1"/>
        </patternFill>
      </fill>
    </dxf>
    <dxf>
      <font>
        <b/>
        <i val="0"/>
        <strike val="0"/>
        <condense val="0"/>
        <extend val="0"/>
        <outline val="0"/>
        <shadow val="0"/>
        <u val="none"/>
        <vertAlign val="baseline"/>
        <sz val="14"/>
        <color rgb="FF000000"/>
        <name val="Arial"/>
        <family val="2"/>
        <scheme val="major"/>
      </font>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12"/>
        <color theme="1"/>
        <name val="Arial"/>
        <family val="2"/>
        <scheme val="major"/>
      </font>
      <numFmt numFmtId="13" formatCode="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12"/>
        <color theme="1"/>
        <name val="Arial"/>
        <family val="2"/>
        <scheme val="major"/>
      </font>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12"/>
        <color theme="1"/>
        <name val="Arial"/>
        <family val="2"/>
        <scheme val="major"/>
      </font>
      <fill>
        <patternFill patternType="none">
          <fgColor indexed="64"/>
          <bgColor auto="1"/>
        </patternFill>
      </fill>
      <alignment horizontal="general" vertical="center" textRotation="0" wrapText="0" indent="0" justifyLastLine="0" shrinkToFit="0" readingOrder="0"/>
    </dxf>
    <dxf>
      <font>
        <b/>
        <strike val="0"/>
        <outline val="0"/>
        <shadow val="0"/>
        <u val="none"/>
        <vertAlign val="baseline"/>
        <sz val="12"/>
        <name val="Arial"/>
        <family val="2"/>
        <scheme val="major"/>
      </font>
      <fill>
        <patternFill patternType="none">
          <fgColor indexed="64"/>
          <bgColor auto="1"/>
        </patternFill>
      </fill>
    </dxf>
    <dxf>
      <font>
        <b/>
        <strike val="0"/>
        <outline val="0"/>
        <shadow val="0"/>
        <u val="none"/>
        <vertAlign val="baseline"/>
        <sz val="14"/>
        <name val="Arial"/>
        <family val="2"/>
        <scheme val="major"/>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12"/>
        <color rgb="FF000000"/>
        <name val="Arial"/>
        <family val="2"/>
        <scheme val="major"/>
      </font>
      <fill>
        <patternFill patternType="none">
          <fgColor indexed="64"/>
          <bgColor auto="1"/>
        </patternFill>
      </fill>
    </dxf>
    <dxf>
      <font>
        <b val="0"/>
        <i val="0"/>
        <strike val="0"/>
        <condense val="0"/>
        <extend val="0"/>
        <outline val="0"/>
        <shadow val="0"/>
        <u val="none"/>
        <vertAlign val="baseline"/>
        <sz val="12"/>
        <color rgb="FF000000"/>
        <name val="Arial"/>
        <family val="2"/>
        <scheme val="major"/>
      </font>
      <fill>
        <patternFill patternType="none">
          <fgColor indexed="64"/>
          <bgColor auto="1"/>
        </patternFill>
      </fill>
    </dxf>
    <dxf>
      <font>
        <b val="0"/>
        <i val="0"/>
        <strike val="0"/>
        <condense val="0"/>
        <extend val="0"/>
        <outline val="0"/>
        <shadow val="0"/>
        <u val="none"/>
        <vertAlign val="baseline"/>
        <sz val="12"/>
        <color rgb="FF000000"/>
        <name val="Arial"/>
        <family val="2"/>
        <scheme val="major"/>
      </font>
      <fill>
        <patternFill patternType="none">
          <fgColor indexed="64"/>
          <bgColor auto="1"/>
        </patternFill>
      </fill>
    </dxf>
    <dxf>
      <font>
        <strike val="0"/>
        <outline val="0"/>
        <shadow val="0"/>
        <u val="none"/>
        <vertAlign val="baseline"/>
        <sz val="14"/>
        <color theme="0"/>
        <name val="Arial"/>
        <family val="2"/>
        <scheme val="major"/>
      </font>
      <fill>
        <patternFill patternType="solid">
          <fgColor indexed="64"/>
          <bgColor theme="4"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Arial"/>
        <family val="2"/>
        <scheme val="major"/>
      </font>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12"/>
        <color auto="1"/>
        <name val="Arial"/>
        <family val="2"/>
        <scheme val="major"/>
      </font>
      <fill>
        <patternFill patternType="none">
          <fgColor indexed="64"/>
          <bgColor auto="1"/>
        </patternFill>
      </fill>
      <alignment horizontal="left" vertical="top" textRotation="0" wrapText="1" indent="0" justifyLastLine="0" shrinkToFit="0" readingOrder="0"/>
    </dxf>
    <dxf>
      <border outline="0">
        <bottom style="thin">
          <color indexed="64"/>
        </bottom>
      </border>
    </dxf>
    <dxf>
      <font>
        <strike val="0"/>
        <outline val="0"/>
        <shadow val="0"/>
        <u val="none"/>
        <vertAlign val="baseline"/>
        <sz val="12"/>
        <name val="Arial"/>
        <family val="2"/>
        <scheme val="major"/>
      </font>
      <fill>
        <patternFill patternType="none">
          <fgColor indexed="64"/>
          <bgColor auto="1"/>
        </patternFill>
      </fill>
    </dxf>
    <dxf>
      <font>
        <strike val="0"/>
        <outline val="0"/>
        <shadow val="0"/>
        <u val="none"/>
        <vertAlign val="baseline"/>
        <sz val="14"/>
        <color theme="0"/>
        <name val="Arial"/>
        <family val="2"/>
        <scheme val="major"/>
      </font>
      <fill>
        <patternFill patternType="none">
          <fgColor indexed="64"/>
          <bgColor auto="1"/>
        </patternFill>
      </fill>
      <alignment horizontal="center" vertical="center" textRotation="0" wrapText="0" indent="0" justifyLastLine="0" shrinkToFit="0" readingOrder="0"/>
    </dxf>
    <dxf>
      <font>
        <b/>
        <strike val="0"/>
        <outline val="0"/>
        <shadow val="0"/>
        <u val="none"/>
        <vertAlign val="baseline"/>
        <sz val="12"/>
        <name val="Arial"/>
        <family val="2"/>
        <scheme val="major"/>
      </font>
      <fill>
        <patternFill patternType="none">
          <fgColor indexed="64"/>
          <bgColor auto="1"/>
        </patternFill>
      </fill>
    </dxf>
    <dxf>
      <font>
        <b/>
        <strike val="0"/>
        <outline val="0"/>
        <shadow val="0"/>
        <u val="none"/>
        <vertAlign val="baseline"/>
        <sz val="12"/>
        <name val="Arial"/>
        <family val="2"/>
        <scheme val="major"/>
      </font>
      <fill>
        <patternFill patternType="none">
          <fgColor indexed="64"/>
          <bgColor auto="1"/>
        </patternFill>
      </fill>
    </dxf>
    <dxf>
      <font>
        <b/>
        <strike val="0"/>
        <outline val="0"/>
        <shadow val="0"/>
        <u val="none"/>
        <vertAlign val="baseline"/>
        <sz val="12"/>
        <name val="Arial"/>
        <family val="2"/>
        <scheme val="major"/>
      </font>
      <fill>
        <patternFill patternType="none">
          <fgColor indexed="64"/>
          <bgColor auto="1"/>
        </patternFill>
      </fill>
    </dxf>
    <dxf>
      <font>
        <b/>
        <strike val="0"/>
        <outline val="0"/>
        <shadow val="0"/>
        <u val="none"/>
        <vertAlign val="baseline"/>
        <sz val="12"/>
        <name val="Arial"/>
        <family val="2"/>
        <scheme val="major"/>
      </font>
      <fill>
        <patternFill patternType="none">
          <fgColor indexed="64"/>
          <bgColor auto="1"/>
        </patternFill>
      </fill>
    </dxf>
    <dxf>
      <font>
        <b/>
        <i val="0"/>
        <strike val="0"/>
        <condense val="0"/>
        <extend val="0"/>
        <outline val="0"/>
        <shadow val="0"/>
        <u val="none"/>
        <vertAlign val="baseline"/>
        <sz val="14"/>
        <color rgb="FF000000"/>
        <name val="Arial"/>
        <family val="2"/>
        <scheme val="major"/>
      </font>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12"/>
        <color theme="1"/>
        <name val="Arial"/>
        <family val="2"/>
        <scheme val="major"/>
      </font>
      <numFmt numFmtId="13" formatCode="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12"/>
        <color theme="1"/>
        <name val="Arial"/>
        <family val="2"/>
        <scheme val="major"/>
      </font>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12"/>
        <color theme="1"/>
        <name val="Arial"/>
        <family val="2"/>
        <scheme val="major"/>
      </font>
      <fill>
        <patternFill patternType="none">
          <fgColor indexed="64"/>
          <bgColor auto="1"/>
        </patternFill>
      </fill>
      <alignment horizontal="general" vertical="center" textRotation="0" wrapText="0" indent="0" justifyLastLine="0" shrinkToFit="0" readingOrder="0"/>
    </dxf>
    <dxf>
      <font>
        <b/>
        <strike val="0"/>
        <outline val="0"/>
        <shadow val="0"/>
        <u val="none"/>
        <vertAlign val="baseline"/>
        <sz val="12"/>
        <name val="Arial"/>
        <family val="2"/>
        <scheme val="major"/>
      </font>
      <fill>
        <patternFill patternType="none">
          <fgColor indexed="64"/>
          <bgColor auto="1"/>
        </patternFill>
      </fill>
    </dxf>
    <dxf>
      <font>
        <b/>
        <strike val="0"/>
        <outline val="0"/>
        <shadow val="0"/>
        <u val="none"/>
        <vertAlign val="baseline"/>
        <sz val="14"/>
        <name val="Arial"/>
        <family val="2"/>
        <scheme val="major"/>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12"/>
        <color rgb="FF000000"/>
        <name val="Arial"/>
        <family val="2"/>
        <scheme val="major"/>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rgb="FF000000"/>
        <name val="Arial"/>
        <family val="2"/>
        <scheme val="major"/>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12"/>
        <color auto="1"/>
        <name val="Arial"/>
        <family val="2"/>
        <scheme val="major"/>
      </font>
      <fill>
        <patternFill patternType="none">
          <fgColor indexed="64"/>
          <bgColor auto="1"/>
        </patternFill>
      </fill>
    </dxf>
    <dxf>
      <font>
        <strike val="0"/>
        <outline val="0"/>
        <shadow val="0"/>
        <u val="none"/>
        <vertAlign val="baseline"/>
        <sz val="12"/>
        <name val="Arial"/>
        <family val="2"/>
        <scheme val="major"/>
      </font>
      <fill>
        <patternFill patternType="none">
          <fgColor indexed="64"/>
          <bgColor auto="1"/>
        </patternFill>
      </fill>
    </dxf>
    <dxf>
      <font>
        <strike val="0"/>
        <outline val="0"/>
        <shadow val="0"/>
        <u val="none"/>
        <vertAlign val="baseline"/>
        <sz val="12"/>
        <name val="Arial"/>
        <family val="2"/>
        <scheme val="major"/>
      </font>
      <fill>
        <patternFill patternType="none">
          <fgColor indexed="64"/>
          <bgColor auto="1"/>
        </patternFill>
      </fill>
    </dxf>
    <dxf>
      <border outline="0">
        <bottom style="thin">
          <color rgb="FF000000"/>
        </bottom>
      </border>
    </dxf>
    <dxf>
      <font>
        <strike val="0"/>
        <outline val="0"/>
        <shadow val="0"/>
        <u val="none"/>
        <vertAlign val="baseline"/>
        <sz val="14"/>
        <color rgb="FFFFFFFF"/>
        <name val="Arial"/>
        <family val="2"/>
        <scheme val="major"/>
      </font>
      <fill>
        <patternFill patternType="none">
          <fgColor indexed="64"/>
          <bgColor auto="1"/>
        </patternFill>
      </fill>
      <alignment horizontal="center" textRotation="0" wrapText="1" indent="0" justifyLastLine="0" shrinkToFit="0" readingOrder="0"/>
    </dxf>
    <dxf>
      <font>
        <b val="0"/>
        <i val="0"/>
        <strike val="0"/>
        <condense val="0"/>
        <extend val="0"/>
        <outline val="0"/>
        <shadow val="0"/>
        <u val="none"/>
        <vertAlign val="baseline"/>
        <sz val="12"/>
        <color auto="1"/>
        <name val="Arial"/>
        <family val="2"/>
        <scheme val="major"/>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rgb="FF000000"/>
        <name val="Arial"/>
        <family val="2"/>
        <scheme val="major"/>
      </font>
      <fill>
        <patternFill patternType="none">
          <fgColor indexed="64"/>
          <bgColor auto="1"/>
        </patternFill>
      </fill>
      <alignment horizontal="left" vertical="top" textRotation="0" wrapText="1" indent="0" justifyLastLine="0" shrinkToFit="0" readingOrder="0"/>
    </dxf>
    <dxf>
      <border outline="0">
        <bottom style="thin">
          <color indexed="64"/>
        </bottom>
      </border>
    </dxf>
    <dxf>
      <font>
        <strike val="0"/>
        <outline val="0"/>
        <shadow val="0"/>
        <u val="none"/>
        <vertAlign val="baseline"/>
        <sz val="12"/>
        <name val="Arial"/>
        <family val="2"/>
        <scheme val="major"/>
      </font>
      <fill>
        <patternFill patternType="none">
          <fgColor indexed="64"/>
          <bgColor auto="1"/>
        </patternFill>
      </fill>
    </dxf>
    <dxf>
      <font>
        <strike val="0"/>
        <outline val="0"/>
        <shadow val="0"/>
        <u val="none"/>
        <vertAlign val="baseline"/>
        <sz val="14"/>
        <color theme="0"/>
        <name val="Arial"/>
        <family val="2"/>
        <scheme val="maj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major"/>
      </font>
      <fill>
        <patternFill patternType="none">
          <fgColor indexed="64"/>
          <bgColor auto="1"/>
        </patternFill>
      </fill>
    </dxf>
    <dxf>
      <font>
        <b val="0"/>
        <i val="0"/>
        <strike val="0"/>
        <condense val="0"/>
        <extend val="0"/>
        <outline val="0"/>
        <shadow val="0"/>
        <u val="none"/>
        <vertAlign val="baseline"/>
        <sz val="12"/>
        <color rgb="FF000000"/>
        <name val="Arial"/>
        <family val="2"/>
        <scheme val="major"/>
      </font>
      <fill>
        <patternFill patternType="none">
          <fgColor indexed="64"/>
          <bgColor auto="1"/>
        </patternFill>
      </fill>
    </dxf>
    <dxf>
      <font>
        <b val="0"/>
        <i val="0"/>
        <strike val="0"/>
        <condense val="0"/>
        <extend val="0"/>
        <outline val="0"/>
        <shadow val="0"/>
        <u val="none"/>
        <vertAlign val="baseline"/>
        <sz val="12"/>
        <color rgb="FF000000"/>
        <name val="Arial"/>
        <family val="2"/>
        <scheme val="major"/>
      </font>
      <fill>
        <patternFill patternType="none">
          <fgColor indexed="64"/>
          <bgColor auto="1"/>
        </patternFill>
      </fill>
    </dxf>
    <dxf>
      <font>
        <strike val="0"/>
        <outline val="0"/>
        <shadow val="0"/>
        <u val="none"/>
        <vertAlign val="baseline"/>
        <sz val="14"/>
        <color theme="0"/>
        <name val="Arial"/>
        <family val="2"/>
        <scheme val="major"/>
      </font>
      <fill>
        <patternFill patternType="solid">
          <fgColor indexed="64"/>
          <bgColor theme="4" tint="-0.249977111117893"/>
        </patternFill>
      </fill>
      <alignment horizontal="center" vertical="center" textRotation="0" wrapText="0" indent="0" justifyLastLine="0" shrinkToFit="0" readingOrder="0"/>
    </dxf>
    <dxf>
      <font>
        <b/>
        <strike val="0"/>
        <outline val="0"/>
        <shadow val="0"/>
        <u val="none"/>
        <vertAlign val="baseline"/>
        <sz val="12"/>
        <name val="Arial"/>
        <family val="2"/>
        <scheme val="major"/>
      </font>
      <fill>
        <patternFill patternType="none">
          <fgColor indexed="64"/>
          <bgColor auto="1"/>
        </patternFill>
      </fill>
    </dxf>
    <dxf>
      <font>
        <b/>
        <strike val="0"/>
        <outline val="0"/>
        <shadow val="0"/>
        <u val="none"/>
        <vertAlign val="baseline"/>
        <sz val="12"/>
        <name val="Arial"/>
        <family val="2"/>
        <scheme val="major"/>
      </font>
      <fill>
        <patternFill patternType="none">
          <fgColor indexed="64"/>
          <bgColor auto="1"/>
        </patternFill>
      </fill>
    </dxf>
    <dxf>
      <font>
        <b/>
        <strike val="0"/>
        <outline val="0"/>
        <shadow val="0"/>
        <u val="none"/>
        <vertAlign val="baseline"/>
        <sz val="12"/>
        <name val="Arial"/>
        <family val="2"/>
        <scheme val="major"/>
      </font>
      <fill>
        <patternFill patternType="none">
          <fgColor indexed="64"/>
          <bgColor auto="1"/>
        </patternFill>
      </fill>
    </dxf>
    <dxf>
      <font>
        <b/>
        <strike val="0"/>
        <outline val="0"/>
        <shadow val="0"/>
        <u val="none"/>
        <vertAlign val="baseline"/>
        <sz val="12"/>
        <name val="Arial"/>
        <family val="2"/>
        <scheme val="major"/>
      </font>
      <fill>
        <patternFill patternType="none">
          <fgColor indexed="64"/>
          <bgColor auto="1"/>
        </patternFill>
      </fill>
    </dxf>
    <dxf>
      <font>
        <b/>
        <i val="0"/>
        <strike val="0"/>
        <condense val="0"/>
        <extend val="0"/>
        <outline val="0"/>
        <shadow val="0"/>
        <u val="none"/>
        <vertAlign val="baseline"/>
        <sz val="14"/>
        <color rgb="FF000000"/>
        <name val="Arial"/>
        <family val="2"/>
        <scheme val="major"/>
      </font>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12"/>
        <color theme="1"/>
        <name val="Arial"/>
        <family val="2"/>
        <scheme val="major"/>
      </font>
      <numFmt numFmtId="13" formatCode="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12"/>
        <color theme="1"/>
        <name val="Arial"/>
        <family val="2"/>
        <scheme val="major"/>
      </font>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12"/>
        <color theme="1"/>
        <name val="Arial"/>
        <family val="2"/>
        <scheme val="major"/>
      </font>
      <fill>
        <patternFill patternType="none">
          <fgColor indexed="64"/>
          <bgColor auto="1"/>
        </patternFill>
      </fill>
      <alignment horizontal="general" vertical="center" textRotation="0" wrapText="0" indent="0" justifyLastLine="0" shrinkToFit="0" readingOrder="0"/>
    </dxf>
    <dxf>
      <font>
        <b/>
        <strike val="0"/>
        <outline val="0"/>
        <shadow val="0"/>
        <u val="none"/>
        <vertAlign val="baseline"/>
        <sz val="12"/>
        <name val="Arial"/>
        <family val="2"/>
        <scheme val="major"/>
      </font>
      <fill>
        <patternFill patternType="none">
          <fgColor indexed="64"/>
          <bgColor auto="1"/>
        </patternFill>
      </fill>
    </dxf>
    <dxf>
      <font>
        <b/>
        <strike val="0"/>
        <outline val="0"/>
        <shadow val="0"/>
        <u val="none"/>
        <vertAlign val="baseline"/>
        <sz val="14"/>
        <name val="Arial"/>
        <family val="2"/>
        <scheme val="major"/>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12"/>
        <color rgb="FF000000"/>
        <name val="Arial"/>
        <family val="2"/>
        <scheme val="major"/>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rgb="FF000000"/>
        <name val="Arial"/>
        <family val="2"/>
        <scheme val="major"/>
      </font>
      <fill>
        <patternFill patternType="none">
          <fgColor indexed="64"/>
          <bgColor auto="1"/>
        </patternFill>
      </fill>
      <alignment horizontal="general" vertical="top" textRotation="0" wrapText="1" indent="0" justifyLastLine="0" shrinkToFit="0" readingOrder="0"/>
    </dxf>
    <dxf>
      <font>
        <b/>
        <strike val="0"/>
        <outline val="0"/>
        <shadow val="0"/>
        <u val="none"/>
        <vertAlign val="baseline"/>
        <sz val="12"/>
        <color auto="1"/>
        <name val="Arial"/>
        <family val="2"/>
        <scheme val="major"/>
      </font>
      <fill>
        <patternFill patternType="none">
          <fgColor indexed="64"/>
          <bgColor auto="1"/>
        </patternFill>
      </fill>
    </dxf>
    <dxf>
      <font>
        <strike val="0"/>
        <outline val="0"/>
        <shadow val="0"/>
        <u val="none"/>
        <vertAlign val="baseline"/>
        <sz val="12"/>
        <name val="Arial"/>
        <family val="2"/>
        <scheme val="major"/>
      </font>
      <fill>
        <patternFill patternType="none">
          <fgColor indexed="64"/>
          <bgColor auto="1"/>
        </patternFill>
      </fill>
    </dxf>
    <dxf>
      <font>
        <strike val="0"/>
        <outline val="0"/>
        <shadow val="0"/>
        <u val="none"/>
        <vertAlign val="baseline"/>
        <sz val="12"/>
        <name val="Arial"/>
        <family val="2"/>
        <scheme val="major"/>
      </font>
      <fill>
        <patternFill patternType="none">
          <fgColor indexed="64"/>
          <bgColor auto="1"/>
        </patternFill>
      </fill>
    </dxf>
    <dxf>
      <font>
        <strike val="0"/>
        <outline val="0"/>
        <shadow val="0"/>
        <u val="none"/>
        <vertAlign val="baseline"/>
        <sz val="14"/>
        <color rgb="FFFFFFFF"/>
        <name val="Arial"/>
        <family val="2"/>
        <scheme val="major"/>
      </font>
      <fill>
        <patternFill patternType="none">
          <fgColor indexed="64"/>
          <bgColor auto="1"/>
        </patternFill>
      </fill>
    </dxf>
    <dxf>
      <font>
        <b val="0"/>
        <i val="0"/>
        <strike val="0"/>
        <condense val="0"/>
        <extend val="0"/>
        <outline val="0"/>
        <shadow val="0"/>
        <u val="none"/>
        <vertAlign val="baseline"/>
        <sz val="12"/>
        <color rgb="FF000000"/>
        <name val="Arial"/>
        <family val="2"/>
        <scheme val="maj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2"/>
        <color rgb="FF000000"/>
        <name val="Arial"/>
        <family val="2"/>
        <scheme val="major"/>
      </font>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2"/>
        <name val="Arial"/>
        <family val="2"/>
        <scheme val="major"/>
      </font>
      <fill>
        <patternFill patternType="none">
          <fgColor indexed="64"/>
          <bgColor auto="1"/>
        </patternFill>
      </fill>
    </dxf>
    <dxf>
      <font>
        <strike val="0"/>
        <outline val="0"/>
        <shadow val="0"/>
        <u val="none"/>
        <vertAlign val="baseline"/>
        <sz val="14"/>
        <color theme="0"/>
        <name val="Arial"/>
        <family val="2"/>
        <scheme val="maj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major"/>
      </font>
      <fill>
        <patternFill patternType="none">
          <fgColor indexed="64"/>
          <bgColor auto="1"/>
        </patternFill>
      </fill>
    </dxf>
    <dxf>
      <font>
        <b val="0"/>
        <i val="0"/>
        <strike val="0"/>
        <condense val="0"/>
        <extend val="0"/>
        <outline val="0"/>
        <shadow val="0"/>
        <u val="none"/>
        <vertAlign val="baseline"/>
        <sz val="12"/>
        <color rgb="FF000000"/>
        <name val="Arial"/>
        <family val="2"/>
        <scheme val="major"/>
      </font>
      <fill>
        <patternFill patternType="none">
          <fgColor indexed="64"/>
          <bgColor auto="1"/>
        </patternFill>
      </fill>
    </dxf>
    <dxf>
      <font>
        <b val="0"/>
        <i val="0"/>
        <strike val="0"/>
        <condense val="0"/>
        <extend val="0"/>
        <outline val="0"/>
        <shadow val="0"/>
        <u val="none"/>
        <vertAlign val="baseline"/>
        <sz val="12"/>
        <color rgb="FF000000"/>
        <name val="Arial"/>
        <family val="2"/>
        <scheme val="major"/>
      </font>
      <fill>
        <patternFill patternType="none">
          <fgColor indexed="64"/>
          <bgColor auto="1"/>
        </patternFill>
      </fill>
    </dxf>
    <dxf>
      <font>
        <strike val="0"/>
        <outline val="0"/>
        <shadow val="0"/>
        <u val="none"/>
        <vertAlign val="baseline"/>
        <sz val="14"/>
        <color theme="0"/>
        <name val="Arial"/>
        <family val="2"/>
        <scheme val="major"/>
      </font>
      <fill>
        <patternFill patternType="solid">
          <fgColor indexed="64"/>
          <bgColor theme="4"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major"/>
      </font>
      <numFmt numFmtId="165" formatCode="0.0%"/>
      <fill>
        <patternFill patternType="solid">
          <fgColor indexed="64"/>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medium">
          <color indexed="64"/>
        </top>
        <bottom/>
      </border>
    </dxf>
    <dxf>
      <font>
        <b val="0"/>
        <i val="0"/>
        <strike val="0"/>
        <condense val="0"/>
        <extend val="0"/>
        <outline val="0"/>
        <shadow val="0"/>
        <u val="none"/>
        <vertAlign val="baseline"/>
        <sz val="12"/>
        <color theme="1"/>
        <name val="Arial"/>
        <family val="2"/>
        <scheme val="major"/>
      </font>
      <numFmt numFmtId="13" formatCode="0%"/>
      <fill>
        <patternFill patternType="solid">
          <fgColor theme="4" tint="0.79998168889431442"/>
          <bgColor theme="4" tint="0.59999389629810485"/>
        </patternFill>
      </fill>
      <alignment horizontal="center" vertical="bottom" textRotation="0" wrapText="0"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rgb="FF000000"/>
        <name val="Arial"/>
        <family val="2"/>
        <scheme val="major"/>
      </font>
      <numFmt numFmtId="1" formatCode="0"/>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medium">
          <color indexed="64"/>
        </right>
        <top style="medium">
          <color indexed="64"/>
        </top>
        <bottom/>
      </border>
    </dxf>
    <dxf>
      <font>
        <b val="0"/>
        <i val="0"/>
        <strike val="0"/>
        <condense val="0"/>
        <extend val="0"/>
        <outline val="0"/>
        <shadow val="0"/>
        <u val="none"/>
        <vertAlign val="baseline"/>
        <sz val="12"/>
        <color theme="1"/>
        <name val="Arial"/>
        <family val="2"/>
        <scheme val="major"/>
      </font>
      <numFmt numFmtId="1" formatCode="0"/>
      <fill>
        <patternFill patternType="solid">
          <fgColor theme="4" tint="0.79998168889431442"/>
          <bgColor theme="9" tint="0.79998168889431442"/>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rgb="FF000000"/>
        <name val="Arial"/>
        <family val="2"/>
        <scheme val="major"/>
      </font>
      <numFmt numFmtId="1" formatCode="0"/>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medium">
          <color indexed="64"/>
        </top>
        <bottom/>
      </border>
    </dxf>
    <dxf>
      <font>
        <b val="0"/>
        <strike val="0"/>
        <outline val="0"/>
        <shadow val="0"/>
        <vertAlign val="baseline"/>
        <sz val="12"/>
        <color theme="1"/>
        <name val="Arial"/>
        <family val="2"/>
        <scheme val="major"/>
      </font>
      <numFmt numFmtId="1" formatCode="0"/>
      <fill>
        <patternFill patternType="solid">
          <fgColor theme="4" tint="0.79998168889431442"/>
          <bgColor theme="9" tint="0.79998168889431442"/>
        </patternFill>
      </fill>
      <alignment horizontal="center" vertical="bottom" textRotation="0" wrapText="0"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rgb="FF000000"/>
        <name val="Arial"/>
        <family val="2"/>
        <scheme val="major"/>
      </font>
      <numFmt numFmtId="1" formatCode="0"/>
      <fill>
        <patternFill patternType="solid">
          <fgColor indexed="64"/>
          <bgColor theme="9" tint="0.79998168889431442"/>
        </patternFill>
      </fill>
      <alignment horizontal="center" vertical="center" textRotation="0" wrapText="0" indent="0" justifyLastLine="0" shrinkToFit="0" readingOrder="0"/>
      <border diagonalUp="0" diagonalDown="0" outline="0">
        <left/>
        <right style="thin">
          <color indexed="64"/>
        </right>
        <top style="medium">
          <color indexed="64"/>
        </top>
        <bottom/>
      </border>
    </dxf>
    <dxf>
      <font>
        <b val="0"/>
        <strike val="0"/>
        <outline val="0"/>
        <shadow val="0"/>
        <vertAlign val="baseline"/>
        <sz val="12"/>
        <color theme="1"/>
        <name val="Arial"/>
        <family val="2"/>
        <scheme val="major"/>
      </font>
      <numFmt numFmtId="1" formatCode="0"/>
      <fill>
        <patternFill patternType="solid">
          <fgColor theme="4" tint="0.79998168889431442"/>
          <bgColor theme="9" tint="0.79998168889431442"/>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rgb="FF000000"/>
        <name val="Arial"/>
        <family val="2"/>
        <scheme val="major"/>
      </font>
      <numFmt numFmtId="165" formatCode="0.0%"/>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medium">
          <color indexed="64"/>
        </top>
        <bottom/>
      </border>
    </dxf>
    <dxf>
      <font>
        <b val="0"/>
        <strike val="0"/>
        <outline val="0"/>
        <shadow val="0"/>
        <vertAlign val="baseline"/>
        <sz val="12"/>
        <color theme="1"/>
        <name val="Arial"/>
        <family val="2"/>
        <scheme val="major"/>
      </font>
      <numFmt numFmtId="13" formatCode="0%"/>
      <fill>
        <patternFill patternType="solid">
          <fgColor theme="4" tint="0.79998168889431442"/>
          <bgColor theme="9" tint="0.79998168889431442"/>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rgb="FF000000"/>
        <name val="Arial"/>
        <family val="2"/>
        <scheme val="major"/>
      </font>
      <numFmt numFmtId="165" formatCode="0.0%"/>
      <fill>
        <patternFill patternType="solid">
          <fgColor indexed="64"/>
          <bgColor rgb="FFFF99FF"/>
        </patternFill>
      </fill>
      <alignment horizontal="center" vertical="center" textRotation="0" wrapText="0" indent="0" justifyLastLine="0" shrinkToFit="0" readingOrder="0"/>
      <border diagonalUp="0" diagonalDown="0" outline="0">
        <left style="thin">
          <color indexed="64"/>
        </left>
        <right style="thin">
          <color indexed="64"/>
        </right>
        <top style="medium">
          <color indexed="64"/>
        </top>
        <bottom/>
      </border>
    </dxf>
    <dxf>
      <font>
        <b val="0"/>
        <strike val="0"/>
        <outline val="0"/>
        <shadow val="0"/>
        <vertAlign val="baseline"/>
        <sz val="12"/>
        <color theme="1"/>
        <name val="Arial"/>
        <family val="2"/>
        <scheme val="major"/>
      </font>
      <numFmt numFmtId="13" formatCode="0%"/>
      <fill>
        <patternFill patternType="solid">
          <fgColor theme="4" tint="0.79998168889431442"/>
          <bgColor rgb="FFFF99FF"/>
        </patternFill>
      </fill>
      <alignment horizontal="center" vertical="bottom" textRotation="0" wrapText="0"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rgb="FF000000"/>
        <name val="Arial"/>
        <family val="2"/>
        <scheme val="major"/>
      </font>
      <numFmt numFmtId="165" formatCode="0.0%"/>
      <fill>
        <patternFill patternType="solid">
          <fgColor indexed="64"/>
          <bgColor theme="7"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medium">
          <color indexed="64"/>
        </top>
        <bottom/>
      </border>
    </dxf>
    <dxf>
      <font>
        <b val="0"/>
        <strike val="0"/>
        <outline val="0"/>
        <shadow val="0"/>
        <vertAlign val="baseline"/>
        <sz val="12"/>
        <color theme="1"/>
        <name val="Arial"/>
        <family val="2"/>
        <scheme val="major"/>
      </font>
      <numFmt numFmtId="13" formatCode="0%"/>
      <fill>
        <patternFill patternType="solid">
          <fgColor theme="4" tint="0.79998168889431442"/>
          <bgColor theme="7"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rgb="FF000000"/>
        <name val="Arial"/>
        <family val="2"/>
        <scheme val="major"/>
      </font>
      <numFmt numFmtId="165" formatCode="0.0%"/>
      <fill>
        <patternFill patternType="solid">
          <fgColor indexed="64"/>
          <bgColor theme="6"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medium">
          <color indexed="64"/>
        </top>
        <bottom/>
      </border>
    </dxf>
    <dxf>
      <font>
        <b val="0"/>
        <strike val="0"/>
        <outline val="0"/>
        <shadow val="0"/>
        <vertAlign val="baseline"/>
        <sz val="12"/>
        <color theme="1"/>
        <name val="Arial"/>
        <family val="2"/>
        <scheme val="major"/>
      </font>
      <numFmt numFmtId="13" formatCode="0%"/>
      <fill>
        <patternFill patternType="solid">
          <fgColor theme="4" tint="0.79998168889431442"/>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rgb="FF000000"/>
        <name val="Arial"/>
        <family val="2"/>
        <scheme val="major"/>
      </font>
      <numFmt numFmtId="165" formatCode="0.0%"/>
      <fill>
        <patternFill patternType="solid">
          <fgColor indexed="64"/>
          <bgColor theme="5"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medium">
          <color indexed="64"/>
        </top>
        <bottom/>
      </border>
    </dxf>
    <dxf>
      <font>
        <b val="0"/>
        <strike val="0"/>
        <outline val="0"/>
        <shadow val="0"/>
        <vertAlign val="baseline"/>
        <sz val="12"/>
        <color theme="1"/>
        <name val="Arial"/>
        <family val="2"/>
        <scheme val="major"/>
      </font>
      <numFmt numFmtId="13" formatCode="0%"/>
      <fill>
        <patternFill patternType="solid">
          <fgColor theme="4" tint="0.79998168889431442"/>
          <bgColor theme="5" tint="0.59999389629810485"/>
        </patternFill>
      </fill>
      <alignment horizontal="center" vertical="bottom" textRotation="0" wrapText="0"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rgb="FF000000"/>
        <name val="Arial"/>
        <family val="2"/>
        <scheme val="major"/>
      </font>
      <alignment horizontal="left" vertical="center" textRotation="0" wrapText="0" indent="0" justifyLastLine="0" shrinkToFit="0" readingOrder="0"/>
      <border diagonalUp="0" diagonalDown="0" outline="0">
        <left style="medium">
          <color indexed="64"/>
        </left>
        <right style="thin">
          <color indexed="64"/>
        </right>
        <top style="medium">
          <color indexed="64"/>
        </top>
        <bottom/>
      </border>
    </dxf>
    <dxf>
      <font>
        <b val="0"/>
        <strike val="0"/>
        <outline val="0"/>
        <shadow val="0"/>
        <vertAlign val="baseline"/>
        <sz val="12"/>
        <name val="Arial"/>
        <family val="2"/>
        <scheme val="major"/>
      </font>
      <fill>
        <patternFill patternType="none">
          <fgColor indexed="64"/>
          <bgColor auto="1"/>
        </patternFill>
      </fill>
      <border outline="0">
        <right style="thin">
          <color auto="1"/>
        </right>
      </border>
    </dxf>
    <dxf>
      <border outline="0">
        <top style="medium">
          <color indexed="64"/>
        </top>
      </border>
    </dxf>
    <dxf>
      <font>
        <b val="0"/>
        <strike val="0"/>
        <outline val="0"/>
        <shadow val="0"/>
        <vertAlign val="baseline"/>
        <sz val="12"/>
        <name val="Arial"/>
        <family val="2"/>
        <scheme val="major"/>
      </font>
      <alignment horizontal="center" vertical="center" textRotation="0" wrapText="0" indent="0" justifyLastLine="0" shrinkToFit="0" readingOrder="0"/>
    </dxf>
    <dxf>
      <border outline="0">
        <top style="thin">
          <color auto="1"/>
        </top>
        <bottom style="medium">
          <color indexed="64"/>
        </bottom>
      </border>
    </dxf>
    <dxf>
      <font>
        <b val="0"/>
        <strike val="0"/>
        <outline val="0"/>
        <shadow val="0"/>
        <vertAlign val="baseline"/>
        <sz val="12"/>
        <name val="Arial"/>
        <family val="2"/>
        <scheme val="major"/>
      </font>
    </dxf>
    <dxf>
      <font>
        <b val="0"/>
        <i val="0"/>
        <strike val="0"/>
        <condense val="0"/>
        <extend val="0"/>
        <outline val="0"/>
        <shadow val="0"/>
        <u val="none"/>
        <vertAlign val="baseline"/>
        <sz val="12"/>
        <color theme="1"/>
        <name val="Arial"/>
        <family val="2"/>
        <scheme val="major"/>
      </font>
      <fill>
        <patternFill patternType="solid">
          <fgColor theme="4"/>
          <bgColor theme="4" tint="0.39997558519241921"/>
        </patternFill>
      </fill>
      <alignment horizontal="center" vertical="center" textRotation="0" wrapText="0" indent="0" justifyLastLine="0" shrinkToFit="0" readingOrder="0"/>
    </dxf>
  </dxfs>
  <tableStyles count="0" defaultTableStyle="TableStyleMedium2" defaultPivotStyle="PivotStyleLight16"/>
  <colors>
    <mruColors>
      <color rgb="FFFF99FF"/>
      <color rgb="FFCC99FF"/>
      <color rgb="FF8CB5F9"/>
      <color rgb="FFFF66FF"/>
      <color rgb="FFF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'Final Totals'!$B$3</c:f>
              <c:strCache>
                <c:ptCount val="1"/>
                <c:pt idx="0">
                  <c:v>Not Applicable</c:v>
                </c:pt>
              </c:strCache>
            </c:strRef>
          </c:tx>
          <c:spPr>
            <a:solidFill>
              <a:schemeClr val="accent1"/>
            </a:solidFill>
            <a:ln>
              <a:noFill/>
            </a:ln>
            <a:effectLst/>
          </c:spPr>
          <c:invertIfNegative val="0"/>
          <c:cat>
            <c:strRef>
              <c:f>'Final Totals'!$A$4:$A$10</c:f>
              <c:strCache>
                <c:ptCount val="7"/>
                <c:pt idx="0">
                  <c:v>Communication</c:v>
                </c:pt>
                <c:pt idx="1">
                  <c:v>Knowledge &amp; Skills</c:v>
                </c:pt>
                <c:pt idx="2">
                  <c:v>Support</c:v>
                </c:pt>
                <c:pt idx="3">
                  <c:v>ICT Dev. Life Cycle</c:v>
                </c:pt>
                <c:pt idx="4">
                  <c:v>Personnel</c:v>
                </c:pt>
                <c:pt idx="5">
                  <c:v>Procurement</c:v>
                </c:pt>
                <c:pt idx="6">
                  <c:v>Culture</c:v>
                </c:pt>
              </c:strCache>
            </c:strRef>
          </c:cat>
          <c:val>
            <c:numRef>
              <c:f>'Final Totals'!$B$4:$B$10</c:f>
              <c:numCache>
                <c:formatCode>General</c:formatCode>
                <c:ptCount val="7"/>
                <c:pt idx="3" formatCode="0%">
                  <c:v>0.11</c:v>
                </c:pt>
                <c:pt idx="4" formatCode="0%">
                  <c:v>0.16</c:v>
                </c:pt>
              </c:numCache>
            </c:numRef>
          </c:val>
          <c:extLst>
            <c:ext xmlns:c16="http://schemas.microsoft.com/office/drawing/2014/chart" uri="{C3380CC4-5D6E-409C-BE32-E72D297353CC}">
              <c16:uniqueId val="{00000000-7ACE-1F48-BE3D-711D4DF2B7F4}"/>
            </c:ext>
          </c:extLst>
        </c:ser>
        <c:ser>
          <c:idx val="1"/>
          <c:order val="1"/>
          <c:tx>
            <c:strRef>
              <c:f>'Final Totals'!$C$3</c:f>
              <c:strCache>
                <c:ptCount val="1"/>
                <c:pt idx="0">
                  <c:v>Inactive Complete</c:v>
                </c:pt>
              </c:strCache>
            </c:strRef>
          </c:tx>
          <c:spPr>
            <a:solidFill>
              <a:schemeClr val="accent2"/>
            </a:solidFill>
            <a:ln>
              <a:noFill/>
            </a:ln>
            <a:effectLst/>
          </c:spPr>
          <c:invertIfNegative val="0"/>
          <c:cat>
            <c:strRef>
              <c:f>'Final Totals'!$A$4:$A$10</c:f>
              <c:strCache>
                <c:ptCount val="7"/>
                <c:pt idx="0">
                  <c:v>Communication</c:v>
                </c:pt>
                <c:pt idx="1">
                  <c:v>Knowledge &amp; Skills</c:v>
                </c:pt>
                <c:pt idx="2">
                  <c:v>Support</c:v>
                </c:pt>
                <c:pt idx="3">
                  <c:v>ICT Dev. Life Cycle</c:v>
                </c:pt>
                <c:pt idx="4">
                  <c:v>Personnel</c:v>
                </c:pt>
                <c:pt idx="5">
                  <c:v>Procurement</c:v>
                </c:pt>
                <c:pt idx="6">
                  <c:v>Culture</c:v>
                </c:pt>
              </c:strCache>
            </c:strRef>
          </c:cat>
          <c:val>
            <c:numRef>
              <c:f>'Final Totals'!$C$4:$C$10</c:f>
              <c:numCache>
                <c:formatCode>0%</c:formatCode>
                <c:ptCount val="7"/>
                <c:pt idx="0">
                  <c:v>0.25</c:v>
                </c:pt>
                <c:pt idx="1">
                  <c:v>0.21</c:v>
                </c:pt>
                <c:pt idx="2">
                  <c:v>0.24</c:v>
                </c:pt>
                <c:pt idx="3">
                  <c:v>0.15</c:v>
                </c:pt>
                <c:pt idx="4">
                  <c:v>0.22</c:v>
                </c:pt>
                <c:pt idx="5">
                  <c:v>0.24</c:v>
                </c:pt>
                <c:pt idx="6">
                  <c:v>0.21</c:v>
                </c:pt>
              </c:numCache>
            </c:numRef>
          </c:val>
          <c:extLst>
            <c:ext xmlns:c16="http://schemas.microsoft.com/office/drawing/2014/chart" uri="{C3380CC4-5D6E-409C-BE32-E72D297353CC}">
              <c16:uniqueId val="{00000001-7ACE-1F48-BE3D-711D4DF2B7F4}"/>
            </c:ext>
          </c:extLst>
        </c:ser>
        <c:ser>
          <c:idx val="2"/>
          <c:order val="2"/>
          <c:tx>
            <c:strRef>
              <c:f>'Final Totals'!$D$3</c:f>
              <c:strCache>
                <c:ptCount val="1"/>
                <c:pt idx="0">
                  <c:v>Launch Complete</c:v>
                </c:pt>
              </c:strCache>
            </c:strRef>
          </c:tx>
          <c:spPr>
            <a:solidFill>
              <a:schemeClr val="accent3"/>
            </a:solidFill>
            <a:ln>
              <a:noFill/>
            </a:ln>
            <a:effectLst/>
          </c:spPr>
          <c:invertIfNegative val="0"/>
          <c:cat>
            <c:strRef>
              <c:f>'Final Totals'!$A$4:$A$10</c:f>
              <c:strCache>
                <c:ptCount val="7"/>
                <c:pt idx="0">
                  <c:v>Communication</c:v>
                </c:pt>
                <c:pt idx="1">
                  <c:v>Knowledge &amp; Skills</c:v>
                </c:pt>
                <c:pt idx="2">
                  <c:v>Support</c:v>
                </c:pt>
                <c:pt idx="3">
                  <c:v>ICT Dev. Life Cycle</c:v>
                </c:pt>
                <c:pt idx="4">
                  <c:v>Personnel</c:v>
                </c:pt>
                <c:pt idx="5">
                  <c:v>Procurement</c:v>
                </c:pt>
                <c:pt idx="6">
                  <c:v>Culture</c:v>
                </c:pt>
              </c:strCache>
            </c:strRef>
          </c:cat>
          <c:val>
            <c:numRef>
              <c:f>'Final Totals'!$D$4:$D$10</c:f>
              <c:numCache>
                <c:formatCode>0%</c:formatCode>
                <c:ptCount val="7"/>
                <c:pt idx="0">
                  <c:v>0.25</c:v>
                </c:pt>
                <c:pt idx="1">
                  <c:v>0.36</c:v>
                </c:pt>
                <c:pt idx="2">
                  <c:v>0.26</c:v>
                </c:pt>
                <c:pt idx="3">
                  <c:v>0.25</c:v>
                </c:pt>
                <c:pt idx="4">
                  <c:v>0.21</c:v>
                </c:pt>
                <c:pt idx="5">
                  <c:v>0.26</c:v>
                </c:pt>
                <c:pt idx="6">
                  <c:v>0.36</c:v>
                </c:pt>
              </c:numCache>
            </c:numRef>
          </c:val>
          <c:extLst>
            <c:ext xmlns:c16="http://schemas.microsoft.com/office/drawing/2014/chart" uri="{C3380CC4-5D6E-409C-BE32-E72D297353CC}">
              <c16:uniqueId val="{00000002-7ACE-1F48-BE3D-711D4DF2B7F4}"/>
            </c:ext>
          </c:extLst>
        </c:ser>
        <c:ser>
          <c:idx val="3"/>
          <c:order val="3"/>
          <c:tx>
            <c:strRef>
              <c:f>'Final Totals'!$E$3</c:f>
              <c:strCache>
                <c:ptCount val="1"/>
                <c:pt idx="0">
                  <c:v>Integrate Complete</c:v>
                </c:pt>
              </c:strCache>
            </c:strRef>
          </c:tx>
          <c:spPr>
            <a:solidFill>
              <a:schemeClr val="accent4"/>
            </a:solidFill>
            <a:ln>
              <a:noFill/>
            </a:ln>
            <a:effectLst/>
          </c:spPr>
          <c:invertIfNegative val="0"/>
          <c:cat>
            <c:strRef>
              <c:f>'Final Totals'!$A$4:$A$10</c:f>
              <c:strCache>
                <c:ptCount val="7"/>
                <c:pt idx="0">
                  <c:v>Communication</c:v>
                </c:pt>
                <c:pt idx="1">
                  <c:v>Knowledge &amp; Skills</c:v>
                </c:pt>
                <c:pt idx="2">
                  <c:v>Support</c:v>
                </c:pt>
                <c:pt idx="3">
                  <c:v>ICT Dev. Life Cycle</c:v>
                </c:pt>
                <c:pt idx="4">
                  <c:v>Personnel</c:v>
                </c:pt>
                <c:pt idx="5">
                  <c:v>Procurement</c:v>
                </c:pt>
                <c:pt idx="6">
                  <c:v>Culture</c:v>
                </c:pt>
              </c:strCache>
            </c:strRef>
          </c:cat>
          <c:val>
            <c:numRef>
              <c:f>'Final Totals'!$E$4:$E$10</c:f>
              <c:numCache>
                <c:formatCode>0%</c:formatCode>
                <c:ptCount val="7"/>
                <c:pt idx="0">
                  <c:v>0.33333333333333331</c:v>
                </c:pt>
                <c:pt idx="1">
                  <c:v>0.28999999999999998</c:v>
                </c:pt>
                <c:pt idx="2">
                  <c:v>0.31</c:v>
                </c:pt>
                <c:pt idx="3">
                  <c:v>0.28000000000000003</c:v>
                </c:pt>
                <c:pt idx="4">
                  <c:v>0.23</c:v>
                </c:pt>
                <c:pt idx="5">
                  <c:v>0.31</c:v>
                </c:pt>
                <c:pt idx="6">
                  <c:v>0.28999999999999998</c:v>
                </c:pt>
              </c:numCache>
            </c:numRef>
          </c:val>
          <c:extLst>
            <c:ext xmlns:c16="http://schemas.microsoft.com/office/drawing/2014/chart" uri="{C3380CC4-5D6E-409C-BE32-E72D297353CC}">
              <c16:uniqueId val="{00000003-7ACE-1F48-BE3D-711D4DF2B7F4}"/>
            </c:ext>
          </c:extLst>
        </c:ser>
        <c:ser>
          <c:idx val="4"/>
          <c:order val="4"/>
          <c:tx>
            <c:strRef>
              <c:f>'Final Totals'!$F$3</c:f>
              <c:strCache>
                <c:ptCount val="1"/>
                <c:pt idx="0">
                  <c:v>Optimize Complete</c:v>
                </c:pt>
              </c:strCache>
            </c:strRef>
          </c:tx>
          <c:spPr>
            <a:solidFill>
              <a:schemeClr val="accent5"/>
            </a:solidFill>
            <a:ln>
              <a:noFill/>
            </a:ln>
            <a:effectLst/>
          </c:spPr>
          <c:invertIfNegative val="0"/>
          <c:cat>
            <c:strRef>
              <c:f>'Final Totals'!$A$4:$A$10</c:f>
              <c:strCache>
                <c:ptCount val="7"/>
                <c:pt idx="0">
                  <c:v>Communication</c:v>
                </c:pt>
                <c:pt idx="1">
                  <c:v>Knowledge &amp; Skills</c:v>
                </c:pt>
                <c:pt idx="2">
                  <c:v>Support</c:v>
                </c:pt>
                <c:pt idx="3">
                  <c:v>ICT Dev. Life Cycle</c:v>
                </c:pt>
                <c:pt idx="4">
                  <c:v>Personnel</c:v>
                </c:pt>
                <c:pt idx="5">
                  <c:v>Procurement</c:v>
                </c:pt>
                <c:pt idx="6">
                  <c:v>Culture</c:v>
                </c:pt>
              </c:strCache>
            </c:strRef>
          </c:cat>
          <c:val>
            <c:numRef>
              <c:f>'Final Totals'!$F$4:$F$10</c:f>
              <c:numCache>
                <c:formatCode>0%</c:formatCode>
                <c:ptCount val="7"/>
                <c:pt idx="0">
                  <c:v>0.16666666666666666</c:v>
                </c:pt>
                <c:pt idx="1">
                  <c:v>0.14000000000000001</c:v>
                </c:pt>
                <c:pt idx="2">
                  <c:v>0.19</c:v>
                </c:pt>
                <c:pt idx="3">
                  <c:v>0.21</c:v>
                </c:pt>
                <c:pt idx="4">
                  <c:v>0.18</c:v>
                </c:pt>
                <c:pt idx="5">
                  <c:v>0.19</c:v>
                </c:pt>
                <c:pt idx="6">
                  <c:v>0.14000000000000001</c:v>
                </c:pt>
              </c:numCache>
            </c:numRef>
          </c:val>
          <c:extLst>
            <c:ext xmlns:c16="http://schemas.microsoft.com/office/drawing/2014/chart" uri="{C3380CC4-5D6E-409C-BE32-E72D297353CC}">
              <c16:uniqueId val="{00000004-7ACE-1F48-BE3D-711D4DF2B7F4}"/>
            </c:ext>
          </c:extLst>
        </c:ser>
        <c:dLbls>
          <c:showLegendKey val="0"/>
          <c:showVal val="0"/>
          <c:showCatName val="0"/>
          <c:showSerName val="0"/>
          <c:showPercent val="0"/>
          <c:showBubbleSize val="0"/>
        </c:dLbls>
        <c:gapWidth val="150"/>
        <c:overlap val="100"/>
        <c:axId val="405003472"/>
        <c:axId val="405005120"/>
      </c:barChart>
      <c:catAx>
        <c:axId val="4050034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5005120"/>
        <c:crossesAt val="0"/>
        <c:auto val="1"/>
        <c:lblAlgn val="ctr"/>
        <c:lblOffset val="100"/>
        <c:noMultiLvlLbl val="0"/>
      </c:catAx>
      <c:valAx>
        <c:axId val="405005120"/>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50034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Status All Dimensions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39F-F548-A8AC-C13076EB7B6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5-475D-054F-8227-1ABEAE78025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1-475D-054F-8227-1ABEAE78025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2-475D-054F-8227-1ABEAE78025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3-475D-054F-8227-1ABEAE78025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4-475D-054F-8227-1ABEAE780257}"/>
              </c:ext>
            </c:extLst>
          </c:dPt>
          <c:dLbls>
            <c:dLbl>
              <c:idx val="1"/>
              <c:layout>
                <c:manualLayout>
                  <c:x val="9.165923009623797E-2"/>
                  <c:y val="1.81904345290172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75D-054F-8227-1ABEAE780257}"/>
                </c:ext>
              </c:extLst>
            </c:dLbl>
            <c:dLbl>
              <c:idx val="2"/>
              <c:layout>
                <c:manualLayout>
                  <c:x val="3.3025918635170605E-2"/>
                  <c:y val="1.24562554680664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75D-054F-8227-1ABEAE780257}"/>
                </c:ext>
              </c:extLst>
            </c:dLbl>
            <c:dLbl>
              <c:idx val="3"/>
              <c:layout>
                <c:manualLayout>
                  <c:x val="4.9435804899387578E-2"/>
                  <c:y val="-8.66488043161271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75D-054F-8227-1ABEAE780257}"/>
                </c:ext>
              </c:extLst>
            </c:dLbl>
            <c:dLbl>
              <c:idx val="4"/>
              <c:layout>
                <c:manualLayout>
                  <c:x val="-8.3119531933508309E-2"/>
                  <c:y val="4.88939924176144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75D-054F-8227-1ABEAE780257}"/>
                </c:ext>
              </c:extLst>
            </c:dLbl>
            <c:dLbl>
              <c:idx val="5"/>
              <c:layout>
                <c:manualLayout>
                  <c:x val="-4.4444444444444446E-2"/>
                  <c:y val="4.9537037037037041E-3"/>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10555555555555556"/>
                      <c:h val="9.1435185185185203E-2"/>
                    </c:manualLayout>
                  </c15:layout>
                </c:ext>
                <c:ext xmlns:c16="http://schemas.microsoft.com/office/drawing/2014/chart" uri="{C3380CC4-5D6E-409C-BE32-E72D297353CC}">
                  <c16:uniqueId val="{00000004-475D-054F-8227-1ABEAE78025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'Final Totals'!$A$19:$F$19</c:f>
              <c:strCache>
                <c:ptCount val="6"/>
                <c:pt idx="0">
                  <c:v>Dimension</c:v>
                </c:pt>
                <c:pt idx="1">
                  <c:v>Not Applicable</c:v>
                </c:pt>
                <c:pt idx="2">
                  <c:v>Inactive Complete</c:v>
                </c:pt>
                <c:pt idx="3">
                  <c:v>Launch Complete</c:v>
                </c:pt>
                <c:pt idx="4">
                  <c:v>Integrate Complete</c:v>
                </c:pt>
                <c:pt idx="5">
                  <c:v>Optimize Complete</c:v>
                </c:pt>
              </c:strCache>
            </c:strRef>
          </c:cat>
          <c:val>
            <c:numRef>
              <c:f>'Final Totals'!$A$20:$F$20</c:f>
              <c:numCache>
                <c:formatCode>0%</c:formatCode>
                <c:ptCount val="6"/>
                <c:pt idx="1">
                  <c:v>0.04</c:v>
                </c:pt>
                <c:pt idx="2">
                  <c:v>0.22</c:v>
                </c:pt>
                <c:pt idx="3">
                  <c:v>0.28000000000000003</c:v>
                </c:pt>
                <c:pt idx="4">
                  <c:v>0.28999999999999998</c:v>
                </c:pt>
                <c:pt idx="5">
                  <c:v>0.17</c:v>
                </c:pt>
              </c:numCache>
            </c:numRef>
          </c:val>
          <c:extLst>
            <c:ext xmlns:c16="http://schemas.microsoft.com/office/drawing/2014/chart" uri="{C3380CC4-5D6E-409C-BE32-E72D297353CC}">
              <c16:uniqueId val="{00000000-475D-054F-8227-1ABEAE780257}"/>
            </c:ext>
          </c:extLst>
        </c:ser>
        <c:dLbls>
          <c:showLegendKey val="0"/>
          <c:showVal val="0"/>
          <c:showCatName val="0"/>
          <c:showSerName val="0"/>
          <c:showPercent val="0"/>
          <c:showBubbleSize val="0"/>
          <c:showLeaderLines val="1"/>
        </c:dLbls>
        <c:firstSliceAng val="0"/>
      </c:pieChart>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'Final Totals'!$B$40</c:f>
              <c:strCache>
                <c:ptCount val="1"/>
                <c:pt idx="0">
                  <c:v>Optimize( Complete)</c:v>
                </c:pt>
              </c:strCache>
            </c:strRef>
          </c:tx>
          <c:spPr>
            <a:solidFill>
              <a:schemeClr val="accent1"/>
            </a:solidFill>
            <a:ln>
              <a:noFill/>
            </a:ln>
            <a:effectLst/>
          </c:spPr>
          <c:invertIfNegative val="0"/>
          <c:cat>
            <c:strRef>
              <c:f>'Final Totals'!$A$41:$A$47</c:f>
              <c:strCache>
                <c:ptCount val="7"/>
                <c:pt idx="0">
                  <c:v>Communication</c:v>
                </c:pt>
                <c:pt idx="1">
                  <c:v>Knowledge &amp; Skills</c:v>
                </c:pt>
                <c:pt idx="2">
                  <c:v>Support</c:v>
                </c:pt>
                <c:pt idx="3">
                  <c:v>ICT Dev. Life Cycle</c:v>
                </c:pt>
                <c:pt idx="4">
                  <c:v>Personnel</c:v>
                </c:pt>
                <c:pt idx="5">
                  <c:v>Procurement</c:v>
                </c:pt>
                <c:pt idx="6">
                  <c:v>Culture</c:v>
                </c:pt>
              </c:strCache>
            </c:strRef>
          </c:cat>
          <c:val>
            <c:numRef>
              <c:f>'Final Totals'!$B$41:$B$47</c:f>
              <c:numCache>
                <c:formatCode>General</c:formatCode>
                <c:ptCount val="7"/>
                <c:pt idx="0">
                  <c:v>17</c:v>
                </c:pt>
                <c:pt idx="1">
                  <c:v>14</c:v>
                </c:pt>
                <c:pt idx="2">
                  <c:v>19</c:v>
                </c:pt>
                <c:pt idx="3">
                  <c:v>21</c:v>
                </c:pt>
                <c:pt idx="4">
                  <c:v>18</c:v>
                </c:pt>
                <c:pt idx="5">
                  <c:v>19</c:v>
                </c:pt>
                <c:pt idx="6">
                  <c:v>14</c:v>
                </c:pt>
              </c:numCache>
            </c:numRef>
          </c:val>
          <c:extLst>
            <c:ext xmlns:c16="http://schemas.microsoft.com/office/drawing/2014/chart" uri="{C3380CC4-5D6E-409C-BE32-E72D297353CC}">
              <c16:uniqueId val="{00000000-7F71-5246-83B6-DEEEBF814A78}"/>
            </c:ext>
          </c:extLst>
        </c:ser>
        <c:dLbls>
          <c:showLegendKey val="0"/>
          <c:showVal val="0"/>
          <c:showCatName val="0"/>
          <c:showSerName val="0"/>
          <c:showPercent val="0"/>
          <c:showBubbleSize val="0"/>
        </c:dLbls>
        <c:gapWidth val="219"/>
        <c:overlap val="-27"/>
        <c:axId val="438990864"/>
        <c:axId val="438992512"/>
      </c:barChart>
      <c:catAx>
        <c:axId val="438990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8992512"/>
        <c:crosses val="autoZero"/>
        <c:auto val="1"/>
        <c:lblAlgn val="ctr"/>
        <c:lblOffset val="100"/>
        <c:noMultiLvlLbl val="0"/>
      </c:catAx>
      <c:valAx>
        <c:axId val="43899251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89908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Proofpoints</a:t>
            </a:r>
            <a:r>
              <a:rPr lang="en-US" baseline="0"/>
              <a:t> in Dimension=</a:t>
            </a:r>
            <a:r>
              <a:rPr lang="en-US"/>
              <a:t>36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'Final Totals'!$B$72</c:f>
              <c:strCache>
                <c:ptCount val="1"/>
                <c:pt idx="0">
                  <c:v>Count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3-D3FB-EC42-B87F-171F658393B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D3FB-EC42-B87F-171F658393B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4-D3FB-EC42-B87F-171F658393B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2-D3FB-EC42-B87F-171F658393BF}"/>
              </c:ext>
            </c:extLst>
          </c:dPt>
          <c:dLbls>
            <c:dLbl>
              <c:idx val="0"/>
              <c:layout>
                <c:manualLayout>
                  <c:x val="6.4712851260564835E-2"/>
                  <c:y val="-3.061776750428142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3FB-EC42-B87F-171F658393BF}"/>
                </c:ext>
              </c:extLst>
            </c:dLbl>
            <c:dLbl>
              <c:idx val="1"/>
              <c:layout>
                <c:manualLayout>
                  <c:x val="0.10617582893881385"/>
                  <c:y val="6.80285806715057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3FB-EC42-B87F-171F658393BF}"/>
                </c:ext>
              </c:extLst>
            </c:dLbl>
            <c:dLbl>
              <c:idx val="2"/>
              <c:layout>
                <c:manualLayout>
                  <c:x val="-7.048804449902478E-2"/>
                  <c:y val="1.28838911497735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3FB-EC42-B87F-171F658393BF}"/>
                </c:ext>
              </c:extLst>
            </c:dLbl>
            <c:dLbl>
              <c:idx val="3"/>
              <c:layout>
                <c:manualLayout>
                  <c:x val="-0.14844484577042549"/>
                  <c:y val="-4.58617462910900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3FB-EC42-B87F-171F658393B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'Final Totals'!$A$73:$A$76</c:f>
              <c:strCache>
                <c:ptCount val="4"/>
                <c:pt idx="0">
                  <c:v>Total Proofpoints in Inactive Stage</c:v>
                </c:pt>
                <c:pt idx="1">
                  <c:v>Total Proofpoints in Launch Stage</c:v>
                </c:pt>
                <c:pt idx="2">
                  <c:v>Total Proofpoints in Integrate Stage</c:v>
                </c:pt>
                <c:pt idx="3">
                  <c:v>Total Proofpoints in Optimize Stage</c:v>
                </c:pt>
              </c:strCache>
            </c:strRef>
          </c:cat>
          <c:val>
            <c:numRef>
              <c:f>'Final Totals'!$B$73:$B$76</c:f>
              <c:numCache>
                <c:formatCode>General</c:formatCode>
                <c:ptCount val="4"/>
                <c:pt idx="0">
                  <c:v>3</c:v>
                </c:pt>
                <c:pt idx="1">
                  <c:v>11</c:v>
                </c:pt>
                <c:pt idx="2">
                  <c:v>11</c:v>
                </c:pt>
                <c:pt idx="3">
                  <c:v>11</c:v>
                </c:pt>
              </c:numCache>
            </c:numRef>
          </c:val>
          <c:extLst>
            <c:ext xmlns:c16="http://schemas.microsoft.com/office/drawing/2014/chart" uri="{C3380CC4-5D6E-409C-BE32-E72D297353CC}">
              <c16:uniqueId val="{00000000-D3FB-EC42-B87F-171F658393BF}"/>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Dimension Proofpoints</a:t>
            </a:r>
            <a:r>
              <a:rPr lang="en-US" baseline="0"/>
              <a:t> in Stages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'Final Totals'!$B$72</c:f>
              <c:strCache>
                <c:ptCount val="1"/>
                <c:pt idx="0">
                  <c:v>Count</c:v>
                </c:pt>
              </c:strCache>
            </c:strRef>
          </c:tx>
          <c:spPr>
            <a:solidFill>
              <a:schemeClr val="accent1"/>
            </a:solidFill>
            <a:ln>
              <a:noFill/>
            </a:ln>
            <a:effectLst/>
          </c:spPr>
          <c:invertIfNegative val="0"/>
          <c:cat>
            <c:strRef>
              <c:f>'Final Totals'!$A$73:$A$76</c:f>
              <c:strCache>
                <c:ptCount val="4"/>
                <c:pt idx="0">
                  <c:v>Total Proofpoints in Inactive Stage</c:v>
                </c:pt>
                <c:pt idx="1">
                  <c:v>Total Proofpoints in Launch Stage</c:v>
                </c:pt>
                <c:pt idx="2">
                  <c:v>Total Proofpoints in Integrate Stage</c:v>
                </c:pt>
                <c:pt idx="3">
                  <c:v>Total Proofpoints in Optimize Stage</c:v>
                </c:pt>
              </c:strCache>
            </c:strRef>
          </c:cat>
          <c:val>
            <c:numRef>
              <c:f>'Final Totals'!$B$73:$B$76</c:f>
              <c:numCache>
                <c:formatCode>General</c:formatCode>
                <c:ptCount val="4"/>
                <c:pt idx="0">
                  <c:v>3</c:v>
                </c:pt>
                <c:pt idx="1">
                  <c:v>11</c:v>
                </c:pt>
                <c:pt idx="2">
                  <c:v>11</c:v>
                </c:pt>
                <c:pt idx="3">
                  <c:v>11</c:v>
                </c:pt>
              </c:numCache>
            </c:numRef>
          </c:val>
          <c:extLst>
            <c:ext xmlns:c16="http://schemas.microsoft.com/office/drawing/2014/chart" uri="{C3380CC4-5D6E-409C-BE32-E72D297353CC}">
              <c16:uniqueId val="{00000000-B795-BF4C-A956-DEB59746AA83}"/>
            </c:ext>
          </c:extLst>
        </c:ser>
        <c:dLbls>
          <c:showLegendKey val="0"/>
          <c:showVal val="0"/>
          <c:showCatName val="0"/>
          <c:showSerName val="0"/>
          <c:showPercent val="0"/>
          <c:showBubbleSize val="0"/>
        </c:dLbls>
        <c:gapWidth val="219"/>
        <c:overlap val="-27"/>
        <c:axId val="748000864"/>
        <c:axId val="747909136"/>
      </c:barChart>
      <c:catAx>
        <c:axId val="748000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7909136"/>
        <c:crosses val="autoZero"/>
        <c:auto val="1"/>
        <c:lblAlgn val="ctr"/>
        <c:lblOffset val="100"/>
        <c:noMultiLvlLbl val="0"/>
      </c:catAx>
      <c:valAx>
        <c:axId val="747909136"/>
        <c:scaling>
          <c:orientation val="minMax"/>
          <c:max val="36"/>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8000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Percentages of Dimension Proofpoints in Stages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'Final Totals'!$E$83</c:f>
              <c:strCache>
                <c:ptCount val="1"/>
                <c:pt idx="0">
                  <c:v>Percentages of Proofpoints in Stages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5-3DF0-7342-B1B3-65B48623B25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DF0-7342-B1B3-65B48623B25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4-3DF0-7342-B1B3-65B48623B25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2-3DF0-7342-B1B3-65B48623B25F}"/>
              </c:ext>
            </c:extLst>
          </c:dPt>
          <c:dLbls>
            <c:dLbl>
              <c:idx val="0"/>
              <c:layout>
                <c:manualLayout>
                  <c:x val="8.1053660288257834E-2"/>
                  <c:y val="5.26447214931466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DF0-7342-B1B3-65B48623B25F}"/>
                </c:ext>
              </c:extLst>
            </c:dLbl>
            <c:dLbl>
              <c:idx val="1"/>
              <c:layout>
                <c:manualLayout>
                  <c:x val="4.3214910802720975E-2"/>
                  <c:y val="4.25036453776611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DF0-7342-B1B3-65B48623B25F}"/>
                </c:ext>
              </c:extLst>
            </c:dLbl>
            <c:dLbl>
              <c:idx val="2"/>
              <c:layout>
                <c:manualLayout>
                  <c:x val="-0.13654522309138681"/>
                  <c:y val="-9.24631816856226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DF0-7342-B1B3-65B48623B25F}"/>
                </c:ext>
              </c:extLst>
            </c:dLbl>
            <c:dLbl>
              <c:idx val="3"/>
              <c:layout>
                <c:manualLayout>
                  <c:x val="-6.5004387995869106E-2"/>
                  <c:y val="3.34802420530766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DF0-7342-B1B3-65B48623B25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'Final Totals'!$D$84:$D$87</c:f>
              <c:strCache>
                <c:ptCount val="4"/>
                <c:pt idx="0">
                  <c:v>Total Proofpoints in Inactive Stage</c:v>
                </c:pt>
                <c:pt idx="1">
                  <c:v>Total Proofpoints in Launch Stage</c:v>
                </c:pt>
                <c:pt idx="2">
                  <c:v>Total Proofpoints in Integrate Stage</c:v>
                </c:pt>
                <c:pt idx="3">
                  <c:v>Total Proofpoints in Optimize Stage</c:v>
                </c:pt>
              </c:strCache>
            </c:strRef>
          </c:cat>
          <c:val>
            <c:numRef>
              <c:f>'Final Totals'!$E$84:$E$87</c:f>
              <c:numCache>
                <c:formatCode>0.0%</c:formatCode>
                <c:ptCount val="4"/>
                <c:pt idx="0">
                  <c:v>8.3000000000000004E-2</c:v>
                </c:pt>
                <c:pt idx="1">
                  <c:v>0.30599999999999999</c:v>
                </c:pt>
                <c:pt idx="2">
                  <c:v>0.30599999999999999</c:v>
                </c:pt>
                <c:pt idx="3">
                  <c:v>0.30599999999999999</c:v>
                </c:pt>
              </c:numCache>
            </c:numRef>
          </c:val>
          <c:extLst>
            <c:ext xmlns:c16="http://schemas.microsoft.com/office/drawing/2014/chart" uri="{C3380CC4-5D6E-409C-BE32-E72D297353CC}">
              <c16:uniqueId val="{00000000-3DF0-7342-B1B3-65B48623B25F}"/>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sz="1200" b="1"/>
              <a:t>Single Score Percentage of Optimize Proofpoints</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'Final Totals'!$H$121</c:f>
              <c:strCache>
                <c:ptCount val="1"/>
                <c:pt idx="0">
                  <c:v>Percentage of Optimize Proofpoints</c:v>
                </c:pt>
              </c:strCache>
            </c:strRef>
          </c:tx>
          <c:spPr>
            <a:solidFill>
              <a:schemeClr val="accent1"/>
            </a:solidFill>
            <a:ln>
              <a:noFill/>
            </a:ln>
            <a:effectLst/>
          </c:spPr>
          <c:invertIfNegative val="0"/>
          <c:dPt>
            <c:idx val="0"/>
            <c:invertIfNegative val="0"/>
            <c:bubble3D val="0"/>
            <c:spPr>
              <a:solidFill>
                <a:schemeClr val="tx1"/>
              </a:solidFill>
              <a:ln>
                <a:noFill/>
              </a:ln>
              <a:effectLst/>
            </c:spPr>
            <c:extLst>
              <c:ext xmlns:c16="http://schemas.microsoft.com/office/drawing/2014/chart" uri="{C3380CC4-5D6E-409C-BE32-E72D297353CC}">
                <c16:uniqueId val="{00000001-C553-4C4F-A206-339A705BE8D2}"/>
              </c:ext>
            </c:extLst>
          </c:dPt>
          <c:dLbls>
            <c:dLbl>
              <c:idx val="0"/>
              <c:layout>
                <c:manualLayout>
                  <c:x val="-0.13333333333333336"/>
                  <c:y val="-0.25061718650055936"/>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8.7541776027996496E-2"/>
                      <c:h val="9.8043511988524554E-2"/>
                    </c:manualLayout>
                  </c15:layout>
                </c:ext>
                <c:ext xmlns:c16="http://schemas.microsoft.com/office/drawing/2014/chart" uri="{C3380CC4-5D6E-409C-BE32-E72D297353CC}">
                  <c16:uniqueId val="{00000001-C553-4C4F-A206-339A705BE8D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'Final Totals'!$H$122</c:f>
              <c:numCache>
                <c:formatCode>0.0%</c:formatCode>
                <c:ptCount val="1"/>
                <c:pt idx="0">
                  <c:v>0.17449664429530201</c:v>
                </c:pt>
              </c:numCache>
            </c:numRef>
          </c:val>
          <c:extLst>
            <c:ext xmlns:c16="http://schemas.microsoft.com/office/drawing/2014/chart" uri="{C3380CC4-5D6E-409C-BE32-E72D297353CC}">
              <c16:uniqueId val="{00000000-C553-4C4F-A206-339A705BE8D2}"/>
            </c:ext>
          </c:extLst>
        </c:ser>
        <c:dLbls>
          <c:showLegendKey val="0"/>
          <c:showVal val="0"/>
          <c:showCatName val="0"/>
          <c:showSerName val="0"/>
          <c:showPercent val="0"/>
          <c:showBubbleSize val="0"/>
        </c:dLbls>
        <c:gapWidth val="182"/>
        <c:axId val="937619072"/>
        <c:axId val="392958800"/>
      </c:barChart>
      <c:catAx>
        <c:axId val="9376190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2958800"/>
        <c:crosses val="autoZero"/>
        <c:auto val="1"/>
        <c:lblAlgn val="ctr"/>
        <c:lblOffset val="100"/>
        <c:noMultiLvlLbl val="0"/>
      </c:catAx>
      <c:valAx>
        <c:axId val="392958800"/>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937619072"/>
        <c:crosses val="autoZero"/>
        <c:crossBetween val="between"/>
      </c:valAx>
      <c:spPr>
        <a:noFill/>
        <a:ln>
          <a:noFill/>
        </a:ln>
        <a:effectLst/>
      </c:spPr>
    </c:plotArea>
    <c:plotVisOnly val="1"/>
    <c:dispBlanksAs val="gap"/>
    <c:showDLblsOverMax val="0"/>
  </c:chart>
  <c:spPr>
    <a:solidFill>
      <a:schemeClr val="bg1">
        <a:alpha val="99757"/>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sz="1200" b="1"/>
              <a:t>Single Score Percentage of Optimize Proofpoints</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tx1"/>
              </a:solidFill>
              <a:ln>
                <a:noFill/>
              </a:ln>
              <a:effectLst/>
            </c:spPr>
            <c:extLst>
              <c:ext xmlns:c16="http://schemas.microsoft.com/office/drawing/2014/chart" uri="{C3380CC4-5D6E-409C-BE32-E72D297353CC}">
                <c16:uniqueId val="{00000001-D647-B348-B0E8-EEC999ACF942}"/>
              </c:ext>
            </c:extLst>
          </c:dPt>
          <c:dLbls>
            <c:dLbl>
              <c:idx val="0"/>
              <c:layout>
                <c:manualLayout>
                  <c:x val="-0.13333333333333336"/>
                  <c:y val="-0.25061718650055936"/>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8.7541776027996496E-2"/>
                      <c:h val="9.8043511988524554E-2"/>
                    </c:manualLayout>
                  </c15:layout>
                </c:ext>
                <c:ext xmlns:c16="http://schemas.microsoft.com/office/drawing/2014/chart" uri="{C3380CC4-5D6E-409C-BE32-E72D297353CC}">
                  <c16:uniqueId val="{00000001-D647-B348-B0E8-EEC999ACF94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'Full Tally'!$B$10</c:f>
              <c:numCache>
                <c:formatCode>0.0%</c:formatCode>
                <c:ptCount val="1"/>
                <c:pt idx="0">
                  <c:v>0.21323529411764705</c:v>
                </c:pt>
              </c:numCache>
            </c:numRef>
          </c:val>
          <c:extLst>
            <c:ext xmlns:c16="http://schemas.microsoft.com/office/drawing/2014/chart" uri="{C3380CC4-5D6E-409C-BE32-E72D297353CC}">
              <c16:uniqueId val="{00000002-D647-B348-B0E8-EEC999ACF942}"/>
            </c:ext>
          </c:extLst>
        </c:ser>
        <c:dLbls>
          <c:showLegendKey val="0"/>
          <c:showVal val="0"/>
          <c:showCatName val="0"/>
          <c:showSerName val="0"/>
          <c:showPercent val="0"/>
          <c:showBubbleSize val="0"/>
        </c:dLbls>
        <c:gapWidth val="182"/>
        <c:axId val="937619072"/>
        <c:axId val="392958800"/>
      </c:barChart>
      <c:catAx>
        <c:axId val="9376190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2958800"/>
        <c:crosses val="autoZero"/>
        <c:auto val="1"/>
        <c:lblAlgn val="ctr"/>
        <c:lblOffset val="100"/>
        <c:noMultiLvlLbl val="0"/>
      </c:catAx>
      <c:valAx>
        <c:axId val="392958800"/>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937619072"/>
        <c:crosses val="autoZero"/>
        <c:crossBetween val="between"/>
      </c:valAx>
      <c:spPr>
        <a:noFill/>
        <a:ln>
          <a:noFill/>
        </a:ln>
        <a:effectLst/>
      </c:spPr>
    </c:plotArea>
    <c:plotVisOnly val="1"/>
    <c:dispBlanksAs val="gap"/>
    <c:showDLblsOverMax val="0"/>
  </c:chart>
  <c:spPr>
    <a:solidFill>
      <a:schemeClr val="bg1">
        <a:alpha val="99757"/>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6.xml"/><Relationship Id="rId3" Type="http://schemas.openxmlformats.org/officeDocument/2006/relationships/image" Target="../media/image3.png"/><Relationship Id="rId7" Type="http://schemas.openxmlformats.org/officeDocument/2006/relationships/chart" Target="../charts/chart5.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image" Target="../media/image4.png"/><Relationship Id="rId9" Type="http://schemas.openxmlformats.org/officeDocument/2006/relationships/chart" Target="../charts/chart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oneCellAnchor>
    <xdr:from>
      <xdr:col>3</xdr:col>
      <xdr:colOff>0</xdr:colOff>
      <xdr:row>1</xdr:row>
      <xdr:rowOff>0</xdr:rowOff>
    </xdr:from>
    <xdr:ext cx="304800" cy="1079500"/>
    <xdr:sp macro="" textlink="">
      <xdr:nvSpPr>
        <xdr:cNvPr id="2" name="AutoShape 1" descr="W3C">
          <a:extLst>
            <a:ext uri="{FF2B5EF4-FFF2-40B4-BE49-F238E27FC236}">
              <a16:creationId xmlns:a16="http://schemas.microsoft.com/office/drawing/2014/main" id="{EED009BD-B9DF-5C47-9AF3-262126419DF4}"/>
            </a:ext>
          </a:extLst>
        </xdr:cNvPr>
        <xdr:cNvSpPr>
          <a:spLocks noChangeAspect="1" noChangeArrowheads="1"/>
        </xdr:cNvSpPr>
      </xdr:nvSpPr>
      <xdr:spPr bwMode="auto">
        <a:xfrm>
          <a:off x="18122900" y="774700"/>
          <a:ext cx="304800" cy="1079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xdr:row>
      <xdr:rowOff>0</xdr:rowOff>
    </xdr:from>
    <xdr:ext cx="304800" cy="533400"/>
    <xdr:sp macro="" textlink="">
      <xdr:nvSpPr>
        <xdr:cNvPr id="3" name="AutoShape 2" descr="W3C">
          <a:extLst>
            <a:ext uri="{FF2B5EF4-FFF2-40B4-BE49-F238E27FC236}">
              <a16:creationId xmlns:a16="http://schemas.microsoft.com/office/drawing/2014/main" id="{0BD2E55C-C88C-6644-BE05-91CCBDA9FE08}"/>
            </a:ext>
          </a:extLst>
        </xdr:cNvPr>
        <xdr:cNvSpPr>
          <a:spLocks noChangeAspect="1" noChangeArrowheads="1"/>
        </xdr:cNvSpPr>
      </xdr:nvSpPr>
      <xdr:spPr bwMode="auto">
        <a:xfrm>
          <a:off x="18122900" y="203200"/>
          <a:ext cx="304800" cy="533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0</xdr:row>
      <xdr:rowOff>0</xdr:rowOff>
    </xdr:from>
    <xdr:ext cx="1079500" cy="732367"/>
    <xdr:pic>
      <xdr:nvPicPr>
        <xdr:cNvPr id="4" name="Graphic 3" descr="Logo:W3C">
          <a:extLst>
            <a:ext uri="{FF2B5EF4-FFF2-40B4-BE49-F238E27FC236}">
              <a16:creationId xmlns:a16="http://schemas.microsoft.com/office/drawing/2014/main" id="{069B8615-9D21-1247-9898-9501610BD2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1079500" cy="73236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371928</xdr:colOff>
      <xdr:row>0</xdr:row>
      <xdr:rowOff>43542</xdr:rowOff>
    </xdr:from>
    <xdr:to>
      <xdr:col>14</xdr:col>
      <xdr:colOff>548819</xdr:colOff>
      <xdr:row>19</xdr:row>
      <xdr:rowOff>72572</xdr:rowOff>
    </xdr:to>
    <xdr:graphicFrame macro="">
      <xdr:nvGraphicFramePr>
        <xdr:cNvPr id="9" name="Chart 8" descr="stacked bar chart shown dimension status of all stages   defive4d from table beginning on A3 to 13 H">
          <a:extLst>
            <a:ext uri="{FF2B5EF4-FFF2-40B4-BE49-F238E27FC236}">
              <a16:creationId xmlns:a16="http://schemas.microsoft.com/office/drawing/2014/main" id="{2FF6E533-46E0-DB29-5370-FAC7C5C1BE8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136071</xdr:colOff>
      <xdr:row>15</xdr:row>
      <xdr:rowOff>97972</xdr:rowOff>
    </xdr:from>
    <xdr:to>
      <xdr:col>9</xdr:col>
      <xdr:colOff>530677</xdr:colOff>
      <xdr:row>30</xdr:row>
      <xdr:rowOff>117929</xdr:rowOff>
    </xdr:to>
    <xdr:graphicFrame macro="">
      <xdr:nvGraphicFramePr>
        <xdr:cNvPr id="13" name="Chart 12" descr="Pie Chart showing percentages at each stage for all dimensions derived from A19 to f20">
          <a:extLst>
            <a:ext uri="{FF2B5EF4-FFF2-40B4-BE49-F238E27FC236}">
              <a16:creationId xmlns:a16="http://schemas.microsoft.com/office/drawing/2014/main" id="{67DEC023-E3DD-46B3-B990-F9028DB9518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172356</xdr:colOff>
      <xdr:row>44</xdr:row>
      <xdr:rowOff>145361</xdr:rowOff>
    </xdr:from>
    <xdr:to>
      <xdr:col>11</xdr:col>
      <xdr:colOff>61685</xdr:colOff>
      <xdr:row>66</xdr:row>
      <xdr:rowOff>15127</xdr:rowOff>
    </xdr:to>
    <xdr:pic>
      <xdr:nvPicPr>
        <xdr:cNvPr id="14" name="Picture 13" descr="Radar chart showing all dimensions at all stages  (table at A52 to f59">
          <a:extLst>
            <a:ext uri="{FF2B5EF4-FFF2-40B4-BE49-F238E27FC236}">
              <a16:creationId xmlns:a16="http://schemas.microsoft.com/office/drawing/2014/main" id="{36D2DA8A-2232-F49D-B934-407DBB291420}"/>
            </a:ext>
          </a:extLst>
        </xdr:cNvPr>
        <xdr:cNvPicPr>
          <a:picLocks noChangeAspect="1"/>
        </xdr:cNvPicPr>
      </xdr:nvPicPr>
      <xdr:blipFill>
        <a:blip xmlns:r="http://schemas.openxmlformats.org/officeDocument/2006/relationships" r:embed="rId3"/>
        <a:stretch>
          <a:fillRect/>
        </a:stretch>
      </xdr:blipFill>
      <xdr:spPr>
        <a:xfrm>
          <a:off x="8282213" y="7366218"/>
          <a:ext cx="4996543" cy="3462052"/>
        </a:xfrm>
        <a:prstGeom prst="rect">
          <a:avLst/>
        </a:prstGeom>
      </xdr:spPr>
    </xdr:pic>
    <xdr:clientData/>
  </xdr:twoCellAnchor>
  <xdr:twoCellAnchor editAs="oneCell">
    <xdr:from>
      <xdr:col>2</xdr:col>
      <xdr:colOff>498929</xdr:colOff>
      <xdr:row>27</xdr:row>
      <xdr:rowOff>53528</xdr:rowOff>
    </xdr:from>
    <xdr:to>
      <xdr:col>5</xdr:col>
      <xdr:colOff>1061748</xdr:colOff>
      <xdr:row>50</xdr:row>
      <xdr:rowOff>45357</xdr:rowOff>
    </xdr:to>
    <xdr:pic>
      <xdr:nvPicPr>
        <xdr:cNvPr id="15" name="Picture 14" descr="Radar chart showing a single plot of full  maturity (optimize) pfor all dimensions (table at A40 to B47">
          <a:extLst>
            <a:ext uri="{FF2B5EF4-FFF2-40B4-BE49-F238E27FC236}">
              <a16:creationId xmlns:a16="http://schemas.microsoft.com/office/drawing/2014/main" id="{19320199-3E11-FAFF-5D0D-59EAD02FADE5}"/>
            </a:ext>
          </a:extLst>
        </xdr:cNvPr>
        <xdr:cNvPicPr>
          <a:picLocks noChangeAspect="1"/>
        </xdr:cNvPicPr>
      </xdr:nvPicPr>
      <xdr:blipFill>
        <a:blip xmlns:r="http://schemas.openxmlformats.org/officeDocument/2006/relationships" r:embed="rId4"/>
        <a:stretch>
          <a:fillRect/>
        </a:stretch>
      </xdr:blipFill>
      <xdr:spPr>
        <a:xfrm>
          <a:off x="3292929" y="4498528"/>
          <a:ext cx="4418176" cy="3747400"/>
        </a:xfrm>
        <a:prstGeom prst="rect">
          <a:avLst/>
        </a:prstGeom>
      </xdr:spPr>
    </xdr:pic>
    <xdr:clientData/>
  </xdr:twoCellAnchor>
  <xdr:twoCellAnchor>
    <xdr:from>
      <xdr:col>9</xdr:col>
      <xdr:colOff>231322</xdr:colOff>
      <xdr:row>19</xdr:row>
      <xdr:rowOff>129721</xdr:rowOff>
    </xdr:from>
    <xdr:to>
      <xdr:col>14</xdr:col>
      <xdr:colOff>675822</xdr:colOff>
      <xdr:row>36</xdr:row>
      <xdr:rowOff>97064</xdr:rowOff>
    </xdr:to>
    <xdr:graphicFrame macro="">
      <xdr:nvGraphicFramePr>
        <xdr:cNvPr id="2" name="Chart 1" descr="Bar Chart showing percentages for each dimension at optimize stage derived from table at A40 to b47">
          <a:extLst>
            <a:ext uri="{FF2B5EF4-FFF2-40B4-BE49-F238E27FC236}">
              <a16:creationId xmlns:a16="http://schemas.microsoft.com/office/drawing/2014/main" id="{B5F1716D-F3BB-CC41-91FC-D8693E116D8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172356</xdr:colOff>
      <xdr:row>67</xdr:row>
      <xdr:rowOff>18142</xdr:rowOff>
    </xdr:from>
    <xdr:to>
      <xdr:col>5</xdr:col>
      <xdr:colOff>984249</xdr:colOff>
      <xdr:row>77</xdr:row>
      <xdr:rowOff>15421</xdr:rowOff>
    </xdr:to>
    <xdr:graphicFrame macro="">
      <xdr:nvGraphicFramePr>
        <xdr:cNvPr id="3" name="Chart 2" descr="Pie Chart showing numbers of proof points for each stage for a single dimension  derived from A72 to b76">
          <a:extLst>
            <a:ext uri="{FF2B5EF4-FFF2-40B4-BE49-F238E27FC236}">
              <a16:creationId xmlns:a16="http://schemas.microsoft.com/office/drawing/2014/main" id="{FBFE1F45-4BA0-1DC5-69DB-7BDA7201415B}"/>
            </a:ext>
            <a:ext uri="{C183D7F6-B498-43B3-948B-1728B52AA6E4}">
              <adec:decorative xmlns:adec="http://schemas.microsoft.com/office/drawing/2017/decorative" val="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40820</xdr:colOff>
      <xdr:row>76</xdr:row>
      <xdr:rowOff>84366</xdr:rowOff>
    </xdr:from>
    <xdr:to>
      <xdr:col>2</xdr:col>
      <xdr:colOff>485320</xdr:colOff>
      <xdr:row>93</xdr:row>
      <xdr:rowOff>51708</xdr:rowOff>
    </xdr:to>
    <xdr:graphicFrame macro="">
      <xdr:nvGraphicFramePr>
        <xdr:cNvPr id="5" name="Chart 4" descr="bar Chart showing numbers of proof points for each stage for a single dimension  derived from A72 to b76">
          <a:extLst>
            <a:ext uri="{FF2B5EF4-FFF2-40B4-BE49-F238E27FC236}">
              <a16:creationId xmlns:a16="http://schemas.microsoft.com/office/drawing/2014/main" id="{8346A299-6076-4FC6-FB70-5C4F4650781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653143</xdr:colOff>
      <xdr:row>87</xdr:row>
      <xdr:rowOff>156936</xdr:rowOff>
    </xdr:from>
    <xdr:to>
      <xdr:col>5</xdr:col>
      <xdr:colOff>1270000</xdr:colOff>
      <xdr:row>104</xdr:row>
      <xdr:rowOff>124279</xdr:rowOff>
    </xdr:to>
    <xdr:graphicFrame macro="">
      <xdr:nvGraphicFramePr>
        <xdr:cNvPr id="6" name="Chart 5" descr="Pie Chart showing percentages of proof points for each stage for a single dimension  derived from A72 to b76">
          <a:extLst>
            <a:ext uri="{FF2B5EF4-FFF2-40B4-BE49-F238E27FC236}">
              <a16:creationId xmlns:a16="http://schemas.microsoft.com/office/drawing/2014/main" id="{7B631132-B20E-69E7-62FD-BBD3BC45EE1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1306286</xdr:colOff>
      <xdr:row>119</xdr:row>
      <xdr:rowOff>73426</xdr:rowOff>
    </xdr:from>
    <xdr:to>
      <xdr:col>4</xdr:col>
      <xdr:colOff>1228422</xdr:colOff>
      <xdr:row>126</xdr:row>
      <xdr:rowOff>27245</xdr:rowOff>
    </xdr:to>
    <xdr:grpSp>
      <xdr:nvGrpSpPr>
        <xdr:cNvPr id="11" name="Group 10">
          <a:extLst>
            <a:ext uri="{FF2B5EF4-FFF2-40B4-BE49-F238E27FC236}">
              <a16:creationId xmlns:a16="http://schemas.microsoft.com/office/drawing/2014/main" id="{CE956326-8C5C-A89B-53DA-7D96AF6A8915}"/>
            </a:ext>
          </a:extLst>
        </xdr:cNvPr>
        <xdr:cNvGrpSpPr/>
      </xdr:nvGrpSpPr>
      <xdr:grpSpPr>
        <a:xfrm>
          <a:off x="1306286" y="20635881"/>
          <a:ext cx="4932863" cy="1651000"/>
          <a:chOff x="1306286" y="21662571"/>
          <a:chExt cx="4929565" cy="1660073"/>
        </a:xfrm>
      </xdr:grpSpPr>
      <xdr:graphicFrame macro="">
        <xdr:nvGraphicFramePr>
          <xdr:cNvPr id="4" name="Chart 3">
            <a:extLst>
              <a:ext uri="{FF2B5EF4-FFF2-40B4-BE49-F238E27FC236}">
                <a16:creationId xmlns:a16="http://schemas.microsoft.com/office/drawing/2014/main" id="{C0A931C5-BEF0-94C5-25C3-07D7569D6731}"/>
              </a:ext>
            </a:extLst>
          </xdr:cNvPr>
          <xdr:cNvGraphicFramePr/>
        </xdr:nvGraphicFramePr>
        <xdr:xfrm>
          <a:off x="1306286" y="21662571"/>
          <a:ext cx="4676320" cy="1660073"/>
        </xdr:xfrm>
        <a:graphic>
          <a:graphicData uri="http://schemas.openxmlformats.org/drawingml/2006/chart">
            <c:chart xmlns:c="http://schemas.openxmlformats.org/drawingml/2006/chart" xmlns:r="http://schemas.openxmlformats.org/officeDocument/2006/relationships" r:id="rId9"/>
          </a:graphicData>
        </a:graphic>
      </xdr:graphicFrame>
      <xdr:sp macro="" textlink="">
        <xdr:nvSpPr>
          <xdr:cNvPr id="8" name="Rectangle 7">
            <a:extLst>
              <a:ext uri="{FF2B5EF4-FFF2-40B4-BE49-F238E27FC236}">
                <a16:creationId xmlns:a16="http://schemas.microsoft.com/office/drawing/2014/main" id="{E585FC96-0F84-0C52-B228-71C4553A1879}"/>
              </a:ext>
            </a:extLst>
          </xdr:cNvPr>
          <xdr:cNvSpPr/>
        </xdr:nvSpPr>
        <xdr:spPr>
          <a:xfrm>
            <a:off x="1551226" y="22315713"/>
            <a:ext cx="4100274" cy="526143"/>
          </a:xfrm>
          <a:prstGeom prst="rect">
            <a:avLst/>
          </a:prstGeom>
          <a:gradFill flip="none" rotWithShape="1">
            <a:gsLst>
              <a:gs pos="0">
                <a:srgbClr val="FF0000">
                  <a:alpha val="39440"/>
                </a:srgbClr>
              </a:gs>
              <a:gs pos="60000">
                <a:srgbClr val="F4EB32">
                  <a:alpha val="56000"/>
                </a:srgbClr>
              </a:gs>
              <a:gs pos="33000">
                <a:srgbClr val="FFC000"/>
              </a:gs>
              <a:gs pos="84000">
                <a:srgbClr val="92D050"/>
              </a:gs>
              <a:gs pos="100000">
                <a:srgbClr val="92D050">
                  <a:alpha val="48006"/>
                </a:srgbClr>
              </a:gs>
            </a:gsLst>
            <a:lin ang="0" scaled="0"/>
            <a:tileRect/>
          </a:gra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1pPr>
            <a:lvl2pPr marR="0" lvl="1"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2pPr>
            <a:lvl3pPr marR="0" lvl="2"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3pPr>
            <a:lvl4pPr marR="0" lvl="3"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4pPr>
            <a:lvl5pPr marR="0" lvl="4"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5pPr>
            <a:lvl6pPr marR="0" lvl="5"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6pPr>
            <a:lvl7pPr marR="0" lvl="6"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7pPr>
            <a:lvl8pPr marR="0" lvl="7"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8pPr>
            <a:lvl9pPr marR="0" lvl="8"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9pPr>
          </a:lstStyle>
          <a:p>
            <a:pPr algn="ctr"/>
            <a:endParaRPr lang="en-US"/>
          </a:p>
        </xdr:txBody>
      </xdr:sp>
      <xdr:sp macro="" textlink="">
        <xdr:nvSpPr>
          <xdr:cNvPr id="10" name="TextBox 2">
            <a:extLst>
              <a:ext uri="{FF2B5EF4-FFF2-40B4-BE49-F238E27FC236}">
                <a16:creationId xmlns:a16="http://schemas.microsoft.com/office/drawing/2014/main" id="{AC4201F8-19A1-4FE1-A595-AACEB6D81751}"/>
              </a:ext>
            </a:extLst>
          </xdr:cNvPr>
          <xdr:cNvSpPr txBox="1"/>
        </xdr:nvSpPr>
        <xdr:spPr>
          <a:xfrm>
            <a:off x="1306286" y="22832786"/>
            <a:ext cx="4929565" cy="269369"/>
          </a:xfrm>
          <a:prstGeom prst="rect">
            <a:avLst/>
          </a:prstGeom>
          <a:noFill/>
        </xdr:spPr>
        <xdr:txBody>
          <a:bodyPr wrap="square" rtlCol="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r>
              <a:rPr lang="en-US" sz="1200"/>
              <a:t>No Activity                  Launch                 Integrate             Optimized</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102343</xdr:colOff>
      <xdr:row>10</xdr:row>
      <xdr:rowOff>73703</xdr:rowOff>
    </xdr:from>
    <xdr:to>
      <xdr:col>7</xdr:col>
      <xdr:colOff>1279047</xdr:colOff>
      <xdr:row>26</xdr:row>
      <xdr:rowOff>158850</xdr:rowOff>
    </xdr:to>
    <xdr:grpSp>
      <xdr:nvGrpSpPr>
        <xdr:cNvPr id="14" name="Group 13" descr="Data visualization of above tabular information showing &quot;Single Score percentage of optimize proof points">
          <a:extLst>
            <a:ext uri="{FF2B5EF4-FFF2-40B4-BE49-F238E27FC236}">
              <a16:creationId xmlns:a16="http://schemas.microsoft.com/office/drawing/2014/main" id="{E890D253-0E0B-384D-8879-3DEBAAE04369}"/>
            </a:ext>
          </a:extLst>
        </xdr:cNvPr>
        <xdr:cNvGrpSpPr/>
      </xdr:nvGrpSpPr>
      <xdr:grpSpPr>
        <a:xfrm>
          <a:off x="102343" y="2561151"/>
          <a:ext cx="10662290" cy="3308320"/>
          <a:chOff x="1320506" y="21662571"/>
          <a:chExt cx="4676320" cy="1660073"/>
        </a:xfrm>
      </xdr:grpSpPr>
      <xdr:graphicFrame macro="">
        <xdr:nvGraphicFramePr>
          <xdr:cNvPr id="15" name="Chart 14">
            <a:extLst>
              <a:ext uri="{FF2B5EF4-FFF2-40B4-BE49-F238E27FC236}">
                <a16:creationId xmlns:a16="http://schemas.microsoft.com/office/drawing/2014/main" id="{139AA0F9-4E18-F63D-9161-8D1469F41FC5}"/>
              </a:ext>
            </a:extLst>
          </xdr:cNvPr>
          <xdr:cNvGraphicFramePr/>
        </xdr:nvGraphicFramePr>
        <xdr:xfrm>
          <a:off x="1320506" y="21662571"/>
          <a:ext cx="4676320" cy="1660073"/>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16" name="Rectangle 15">
            <a:extLst>
              <a:ext uri="{FF2B5EF4-FFF2-40B4-BE49-F238E27FC236}">
                <a16:creationId xmlns:a16="http://schemas.microsoft.com/office/drawing/2014/main" id="{79CB3575-26C3-718E-05DD-2D123DBF64F5}"/>
              </a:ext>
            </a:extLst>
          </xdr:cNvPr>
          <xdr:cNvSpPr/>
        </xdr:nvSpPr>
        <xdr:spPr>
          <a:xfrm>
            <a:off x="1458809" y="22315713"/>
            <a:ext cx="4374380" cy="526143"/>
          </a:xfrm>
          <a:prstGeom prst="rect">
            <a:avLst/>
          </a:prstGeom>
          <a:gradFill flip="none" rotWithShape="1">
            <a:gsLst>
              <a:gs pos="0">
                <a:srgbClr val="FF0000">
                  <a:alpha val="39440"/>
                </a:srgbClr>
              </a:gs>
              <a:gs pos="33000">
                <a:srgbClr val="F4EB32">
                  <a:alpha val="56000"/>
                </a:srgbClr>
              </a:gs>
              <a:gs pos="67000">
                <a:srgbClr val="92D050"/>
              </a:gs>
              <a:gs pos="100000">
                <a:srgbClr val="7030A0"/>
              </a:gs>
            </a:gsLst>
            <a:lin ang="0" scaled="0"/>
            <a:tileRect/>
          </a:gra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1pPr>
            <a:lvl2pPr marR="0" lvl="1"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2pPr>
            <a:lvl3pPr marR="0" lvl="2"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3pPr>
            <a:lvl4pPr marR="0" lvl="3"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4pPr>
            <a:lvl5pPr marR="0" lvl="4"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5pPr>
            <a:lvl6pPr marR="0" lvl="5"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6pPr>
            <a:lvl7pPr marR="0" lvl="6"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7pPr>
            <a:lvl8pPr marR="0" lvl="7"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8pPr>
            <a:lvl9pPr marR="0" lvl="8"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9pPr>
          </a:lstStyle>
          <a:p>
            <a:pPr algn="ctr"/>
            <a:endParaRPr lang="en-US"/>
          </a:p>
        </xdr:txBody>
      </xdr:sp>
      <xdr:sp macro="" textlink="">
        <xdr:nvSpPr>
          <xdr:cNvPr id="17" name="TextBox 2">
            <a:extLst>
              <a:ext uri="{FF2B5EF4-FFF2-40B4-BE49-F238E27FC236}">
                <a16:creationId xmlns:a16="http://schemas.microsoft.com/office/drawing/2014/main" id="{5CD7D07C-C71F-DF94-6762-7B47429157DF}"/>
              </a:ext>
            </a:extLst>
          </xdr:cNvPr>
          <xdr:cNvSpPr txBox="1"/>
        </xdr:nvSpPr>
        <xdr:spPr>
          <a:xfrm>
            <a:off x="1428305" y="22868584"/>
            <a:ext cx="4392682" cy="208795"/>
          </a:xfrm>
          <a:prstGeom prst="rect">
            <a:avLst/>
          </a:prstGeom>
          <a:noFill/>
        </xdr:spPr>
        <xdr:txBody>
          <a:bodyPr wrap="square" rtlCol="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algn="l"/>
            <a:r>
              <a:rPr lang="en-US" sz="1200"/>
              <a:t>No Activity                              Launch                                            Integrate                                                       Optimized</a:t>
            </a:r>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AF43CFA-CCF1-412C-9BCC-784CC5779CF5}" name="Full_Tally" displayName="Full_Tally" ref="A1:J9" totalsRowCount="1" headerRowDxfId="308" dataDxfId="307" totalsRowDxfId="305" tableBorderDxfId="306" totalsRowBorderDxfId="304" headerRowCellStyle="Normal 2">
  <autoFilter ref="A1:J8" xr:uid="{FAF43CFA-CCF1-412C-9BCC-784CC5779CF5}"/>
  <sortState xmlns:xlrd2="http://schemas.microsoft.com/office/spreadsheetml/2017/richdata2" ref="A2:I8">
    <sortCondition descending="1" ref="F1:F8"/>
  </sortState>
  <tableColumns count="10">
    <tableColumn id="1" xr3:uid="{46EB25DC-EC9D-4C70-88FC-53CF008EC24E}" name="Dimension" totalsRowLabel="Average / Totals" dataDxfId="303" totalsRowDxfId="302"/>
    <tableColumn id="3" xr3:uid="{3A731DFF-AB6F-4EF4-9A1E-80E9F917E61C}" name="Inactive Complete" totalsRowFunction="custom" dataDxfId="301" totalsRowDxfId="300" dataCellStyle="Normal 2">
      <totalsRowFormula>AVERAGE(B2:B8)</totalsRowFormula>
    </tableColumn>
    <tableColumn id="4" xr3:uid="{CAB29767-5E1A-4AA3-91BE-F628AA51CEB2}" name="Launch Complete" totalsRowFunction="custom" dataDxfId="299" totalsRowDxfId="298" dataCellStyle="Normal 2">
      <totalsRowFormula>AVERAGE(C2:C8)</totalsRowFormula>
    </tableColumn>
    <tableColumn id="5" xr3:uid="{45882F3D-E9AC-4C32-BB82-FB94DAA4D0F7}" name="Integrate Complete" totalsRowFunction="custom" dataDxfId="297" totalsRowDxfId="296" dataCellStyle="Normal 2">
      <totalsRowFormula>AVERAGE(D2:D8)</totalsRowFormula>
    </tableColumn>
    <tableColumn id="6" xr3:uid="{B4A032B5-58F3-479D-91C2-2BD474F9D171}" name="Optimize Complete" totalsRowFunction="custom" dataDxfId="295" totalsRowDxfId="294" dataCellStyle="Normal 2">
      <totalsRowFormula>AVERAGE(E2:E8)</totalsRowFormula>
    </tableColumn>
    <tableColumn id="7" xr3:uid="{DE2A0F7D-66C2-441B-9624-5D1CEB675A09}" name="Percentage Evaluated " totalsRowFunction="custom" dataDxfId="293" totalsRowDxfId="292" dataCellStyle="Normal 2">
      <totalsRowFormula>AVERAGE(F2:F8)</totalsRowFormula>
    </tableColumn>
    <tableColumn id="8" xr3:uid="{50028994-7BE5-4E86-BDF5-19A76DFBDD4D}" name="Proofpoints Remaining" totalsRowFunction="custom" dataDxfId="291" totalsRowDxfId="290" dataCellStyle="Normal 2">
      <totalsRowFormula>SUM(G2:G8)</totalsRowFormula>
    </tableColumn>
    <tableColumn id="9" xr3:uid="{6A64099D-3992-4354-8E98-3F31F6BC6D94}" name="# of Proofpoints Counted" totalsRowFunction="custom" dataDxfId="289" totalsRowDxfId="288" dataCellStyle="Normal 2">
      <totalsRowFormula>SUM(H2:H8)</totalsRowFormula>
    </tableColumn>
    <tableColumn id="10" xr3:uid="{2C8AFAF4-7B7E-4A83-AF2A-44126D5EC0EA}" name="# of Optimize Complete Proofpoints " totalsRowFunction="custom" dataDxfId="287" totalsRowDxfId="286" dataCellStyle="Normal 2">
      <totalsRowFormula>SUM(I2:I8)</totalsRowFormula>
    </tableColumn>
    <tableColumn id="2" xr3:uid="{96DB5BFC-9A67-47C3-822C-C86D8A4694BC}" name="Not Applicable" totalsRowFunction="custom" dataDxfId="285" totalsRowDxfId="284" dataCellStyle="Normal 2">
      <totalsRowFormula>AVERAGE(J2:J8)</totalsRowFormula>
    </tableColumn>
  </tableColumns>
  <tableStyleInfo name="TableStyleLight9" showFirstColumn="0" showLastColumn="0" showRowStripes="1" showColumnStripes="0"/>
  <extLst>
    <ext xmlns:x14="http://schemas.microsoft.com/office/spreadsheetml/2009/9/main" uri="{504A1905-F514-4f6f-8877-14C23A59335A}">
      <x14:table altTextSummary="Maturity Model summary table"/>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FEF54293-667D-4F18-900E-86BE366CF704}" name="ICTDev_Status" displayName="ICTDev_Status" ref="A48:C53" totalsRowShown="0" headerRowDxfId="243" dataDxfId="242">
  <autoFilter ref="A48:C53" xr:uid="{FEF54293-667D-4F18-900E-86BE366CF704}"/>
  <tableColumns count="3">
    <tableColumn id="1" xr3:uid="{1F7C463C-150E-45FB-B036-FDB49BF63499}" name="Proof Point Status" dataDxfId="241" dataCellStyle="Normal 2"/>
    <tableColumn id="2" xr3:uid="{248B8863-470D-44F9-8575-EE99B81D6EEA}" name="Proof Points Completed" dataDxfId="240" dataCellStyle="Normal 2"/>
    <tableColumn id="3" xr3:uid="{E890218D-334A-4A03-96AA-C8E673212CFF}" name="Percentage of Proofpoints out of total applicable" dataDxfId="239" dataCellStyle="Normal 2">
      <calculatedColumnFormula>IF($B$57=0,0,B49/$B$57)</calculatedColumnFormula>
    </tableColumn>
  </tableColumns>
  <tableStyleInfo name="TableStyleLight8" showFirstColumn="0" showLastColumn="0" showRowStripes="1" showColumnStripes="0"/>
  <extLst>
    <ext xmlns:x14="http://schemas.microsoft.com/office/spreadsheetml/2009/9/main" uri="{504A1905-F514-4f6f-8877-14C23A59335A}">
      <x14:table altTextSummary="Maturity Breakdown, Count and percentage of Inactive, Launch, Integrate, and Optimized"/>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D99F807D-602B-44AA-B7B7-9FA3095A3F51}" name="ICTDev_Proof_Point_Applicability" displayName="ICTDev_Proof_Point_Applicability" ref="A55:C58" totalsRowShown="0" headerRowDxfId="238" dataDxfId="237">
  <autoFilter ref="A55:C58" xr:uid="{D99F807D-602B-44AA-B7B7-9FA3095A3F51}"/>
  <tableColumns count="3">
    <tableColumn id="1" xr3:uid="{3D10F9A4-AEEB-4114-90A4-5AFFC5DB0716}" name="Applicability Status" dataDxfId="236"/>
    <tableColumn id="2" xr3:uid="{F949C153-C9D8-4063-A061-A1DBB6F43666}" name="Proof Points" dataDxfId="235"/>
    <tableColumn id="3" xr3:uid="{35698DFA-5484-4156-9044-68CA4152461D}" name="Percentage of Proof Points out of total possible" dataDxfId="234"/>
  </tableColumns>
  <tableStyleInfo name="TableStyleLight8" showFirstColumn="0" showLastColumn="0" showRowStripes="1" showColumnStripes="0"/>
  <extLst>
    <ext xmlns:x14="http://schemas.microsoft.com/office/spreadsheetml/2009/9/main" uri="{504A1905-F514-4f6f-8877-14C23A59335A}">
      <x14:table altTextSummary="Proof Point Applicability, Applicable and non-applicable proof point count and percentage"/>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93D235CE-F4BC-43AE-A4AD-C52DCAD2267E}" name="KnowSkills_Dimension_Summary" displayName="KnowSkills_Dimension_Summary" ref="A13:B14" totalsRowShown="0" headerRowDxfId="233" dataDxfId="232" tableBorderDxfId="231">
  <autoFilter ref="A13:B14" xr:uid="{93D235CE-F4BC-43AE-A4AD-C52DCAD2267E}"/>
  <tableColumns count="2">
    <tableColumn id="1" xr3:uid="{E2B0310C-4EB7-4E40-AB9C-568CD3FEA53A}" name="Dimension Information and Goals" dataDxfId="230" dataCellStyle="Normal 2"/>
    <tableColumn id="2" xr3:uid="{EAB2DA27-414E-4785-99C4-B9FC0603D2AC}" name="Status Level Interpretation" dataDxfId="229" dataCellStyle="Normal 2"/>
  </tableColumns>
  <tableStyleInfo name="TableStyleLight8" showFirstColumn="0" showLastColumn="0" showRowStripes="1" showColumnStripes="0"/>
  <extLst>
    <ext xmlns:x14="http://schemas.microsoft.com/office/spreadsheetml/2009/9/main" uri="{504A1905-F514-4f6f-8877-14C23A59335A}">
      <x14:table altTextSummary="Goals, levels, interpretation"/>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70171BBA-9EC4-4BB3-A109-64F750134684}" name="KnowSkills_Assessment_Log" displayName="KnowSkills_Assessment_Log" ref="A3:B11" totalsRowShown="0" headerRowDxfId="228" dataDxfId="227" dataCellStyle="Normal 2">
  <autoFilter ref="A3:B11" xr:uid="{70171BBA-9EC4-4BB3-A109-64F750134684}"/>
  <tableColumns count="2">
    <tableColumn id="1" xr3:uid="{057CBECE-57EC-4F2E-83D4-D9BC7BA66FBD}" name="Knowledge &amp; Skills Assessment Log" dataDxfId="226" dataCellStyle="Normal 2"/>
    <tableColumn id="2" xr3:uid="{6CCBFD3C-7C56-42CA-B3F3-AAA95B3536CA}" name="Write In Answer (Who Filled out this Assessment)" dataDxfId="225" dataCellStyle="Normal 2"/>
  </tableColumns>
  <tableStyleInfo name="TableStyleLight2" showFirstColumn="0" showLastColumn="0" showRowStripes="1" showColumnStripes="0"/>
  <extLst>
    <ext xmlns:x14="http://schemas.microsoft.com/office/spreadsheetml/2009/9/main" uri="{504A1905-F514-4f6f-8877-14C23A59335A}">
      <x14:table altTextSummary="Assessment log"/>
    </ext>
  </extLst>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6F79350-037E-4E72-80F6-F93AB6D42117}" name="KnowSkills_Status" displayName="KnowSkills_Status" ref="A33:C38" totalsRowShown="0" headerRowDxfId="224" dataDxfId="223">
  <autoFilter ref="A33:C38" xr:uid="{E6F79350-037E-4E72-80F6-F93AB6D42117}"/>
  <tableColumns count="3">
    <tableColumn id="1" xr3:uid="{9F84C7FB-3305-4B06-87B9-2948DAFD7E88}" name="Proof Point Status" dataDxfId="222" dataCellStyle="Normal 2"/>
    <tableColumn id="2" xr3:uid="{84C7E16F-E00B-4D0A-AAE3-956E6151A1AD}" name="Proof Points Completed" dataDxfId="221" dataCellStyle="Normal 2"/>
    <tableColumn id="3" xr3:uid="{16935898-C10E-4124-A5E9-B13766164712}" name="Percentage of Proofpoints out of total applicable" dataDxfId="220" dataCellStyle="Normal 2">
      <calculatedColumnFormula>IF($B$42=0,0,B34/$B$42)</calculatedColumnFormula>
    </tableColumn>
  </tableColumns>
  <tableStyleInfo name="TableStyleLight8" showFirstColumn="0" showLastColumn="0" showRowStripes="1" showColumnStripes="0"/>
  <extLst>
    <ext xmlns:x14="http://schemas.microsoft.com/office/spreadsheetml/2009/9/main" uri="{504A1905-F514-4f6f-8877-14C23A59335A}">
      <x14:table altTextSummary="Maturity Breakdown, Count and percentage of Inactive, Launch, Integrate, and Optimized"/>
    </ext>
  </extLst>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7EEC90C-9529-4AC0-BD6D-F97DA8FE1803}" name="KnowSkills_Proof_Point_Applicability" displayName="KnowSkills_Proof_Point_Applicability" ref="A40:C43" totalsRowShown="0" headerRowDxfId="219" dataDxfId="218">
  <autoFilter ref="A40:C43" xr:uid="{77EEC90C-9529-4AC0-BD6D-F97DA8FE1803}"/>
  <tableColumns count="3">
    <tableColumn id="1" xr3:uid="{8B278641-D8C3-4058-B63A-051398BEA73C}" name="Applicability Status" dataDxfId="217"/>
    <tableColumn id="2" xr3:uid="{6E2CAFEB-54C1-4C23-9399-5A40334D1389}" name="Proof Points" dataDxfId="216"/>
    <tableColumn id="3" xr3:uid="{62FA4BD9-0966-43EA-97B3-DC709E24DA9A}" name="Percentage of Proof Points out of total possible" dataDxfId="215"/>
  </tableColumns>
  <tableStyleInfo name="TableStyleLight8" showFirstColumn="0" showLastColumn="0" showRowStripes="1" showColumnStripes="0"/>
  <extLst>
    <ext xmlns:x14="http://schemas.microsoft.com/office/spreadsheetml/2009/9/main" uri="{504A1905-F514-4f6f-8877-14C23A59335A}">
      <x14:table altTextSummary="Proof Point Applicability, Applicable and non-applicable proof point count and percentage"/>
    </ext>
  </extLst>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495723A7-C0D7-4C16-BCD7-E422D3AC1323}" name="KnowSkills_Detailed_Assessment" displayName="KnowSkills_Detailed_Assessment" ref="A16:D31" totalsRowShown="0" headerRowDxfId="214" dataDxfId="213" headerRowCellStyle="Normal 2">
  <autoFilter ref="A16:D31" xr:uid="{495723A7-C0D7-4C16-BCD7-E422D3AC1323}"/>
  <tableColumns count="4">
    <tableColumn id="1" xr3:uid="{D8466EAD-7EE4-49A8-B964-26F38861C8B9}" name="Outcomes &amp; Proof Points" dataDxfId="212" dataCellStyle="Normal 2"/>
    <tableColumn id="2" xr3:uid="{3CB37333-D4D1-4FCE-9002-35C66B7AD21C}" name="Proof Point Category" dataDxfId="211" dataCellStyle="Normal 2"/>
    <tableColumn id="3" xr3:uid="{A9B51F9D-7DC3-4B08-BE41-F2C61C435F33}" name="Status Level" dataDxfId="210" dataCellStyle="Normal 2"/>
    <tableColumn id="4" xr3:uid="{BE4DEAF6-C6D3-4A1E-AA67-FD337F2C43DD}" name="Justification / Comments" dataDxfId="209" dataCellStyle="Normal 2"/>
  </tableColumns>
  <tableStyleInfo name="TableStyleLight8" showFirstColumn="0" showLastColumn="0" showRowStripes="1" showColumnStripes="0"/>
  <extLst>
    <ext xmlns:x14="http://schemas.microsoft.com/office/spreadsheetml/2009/9/main" uri="{504A1905-F514-4f6f-8877-14C23A59335A}">
      <x14:table altTextSummary="Proof Point Assessment, Detailed categorization, status level, and notes for each proof point"/>
    </ext>
  </extLst>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1A777EB-C885-4D8E-AE87-8D5511DFCD54}" name="Culture_Status" displayName="Culture_Status" ref="A34:C39" totalsRowShown="0" headerRowDxfId="208" dataDxfId="207">
  <autoFilter ref="A34:C39" xr:uid="{01A777EB-C885-4D8E-AE87-8D5511DFCD54}"/>
  <tableColumns count="3">
    <tableColumn id="1" xr3:uid="{165466CF-47A4-489E-B56D-19C6ABB5430D}" name="Proof Point Status" dataDxfId="206" dataCellStyle="Normal 2"/>
    <tableColumn id="2" xr3:uid="{BCFAA3C3-5235-4E06-9203-DB77F4C12AFC}" name="Proof Points Completed" dataDxfId="205" dataCellStyle="Normal 2"/>
    <tableColumn id="3" xr3:uid="{AFD5EAE9-1FAE-4926-B06B-AED1371AA8E4}" name="Percentage of Proofpoints out of total applicable" dataDxfId="204" dataCellStyle="Normal 2">
      <calculatedColumnFormula>IF($B$43=0,0,B35/$B$43)</calculatedColumnFormula>
    </tableColumn>
  </tableColumns>
  <tableStyleInfo name="TableStyleLight8" showFirstColumn="0" showLastColumn="0" showRowStripes="1" showColumnStripes="0"/>
  <extLst>
    <ext xmlns:x14="http://schemas.microsoft.com/office/spreadsheetml/2009/9/main" uri="{504A1905-F514-4f6f-8877-14C23A59335A}">
      <x14:table altTextSummary="Maturity Breakdown, Count and percentage of Inactive, Launch, Integrate, and Optimized"/>
    </ext>
  </extLst>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18D0EB65-598F-46A0-A532-535BA220440D}" name="Culture_Proof_Point_Applicability" displayName="Culture_Proof_Point_Applicability" ref="A41:C44" totalsRowShown="0" headerRowDxfId="203" dataDxfId="202">
  <autoFilter ref="A41:C44" xr:uid="{18D0EB65-598F-46A0-A532-535BA220440D}"/>
  <tableColumns count="3">
    <tableColumn id="1" xr3:uid="{F7AFDCBC-E79D-4353-B45D-8D43E1F3E485}" name="Applicability Status" dataDxfId="201"/>
    <tableColumn id="2" xr3:uid="{666AEF86-18B7-44EA-9C05-1B4011553AE7}" name="Proof Points" dataDxfId="200"/>
    <tableColumn id="3" xr3:uid="{7586667F-A7CD-47B5-B5EA-004CDEFC91A9}" name="Percentage of Proof Points out of total possible" dataDxfId="199"/>
  </tableColumns>
  <tableStyleInfo name="TableStyleLight8" showFirstColumn="0" showLastColumn="0" showRowStripes="1" showColumnStripes="0"/>
  <extLst>
    <ext xmlns:x14="http://schemas.microsoft.com/office/spreadsheetml/2009/9/main" uri="{504A1905-F514-4f6f-8877-14C23A59335A}">
      <x14:table altTextSummary="Proof Point Applicability, Applicable and non-applicable proof point count and percentage"/>
    </ext>
  </extLst>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DF8A4C5-B0D7-41A7-9E74-70557D4A768D}" name="Culture_Assessment_Log" displayName="Culture_Assessment_Log" ref="A3:B11" totalsRowShown="0" headerRowDxfId="198" dataDxfId="197" dataCellStyle="Normal 2">
  <autoFilter ref="A3:B11" xr:uid="{0DF8A4C5-B0D7-41A7-9E74-70557D4A768D}"/>
  <tableColumns count="2">
    <tableColumn id="1" xr3:uid="{60F68F8C-B413-4487-B998-DCCDF3FBA8F3}" name="Culture Assessment Log" dataDxfId="196" dataCellStyle="Normal 2"/>
    <tableColumn id="2" xr3:uid="{B44CDFF0-AF0A-4133-AAFC-6F8DDE435A5D}" name="Write In Answer (Who Filled out this Assessment)" dataDxfId="195" dataCellStyle="Normal 2"/>
  </tableColumns>
  <tableStyleInfo name="TableStyleLight2" showFirstColumn="0" showLastColumn="0" showRowStripes="1" showColumnStripes="0"/>
  <extLst>
    <ext xmlns:x14="http://schemas.microsoft.com/office/spreadsheetml/2009/9/main" uri="{504A1905-F514-4f6f-8877-14C23A59335A}">
      <x14:table altTextSummary="Assessment log"/>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B3D4018-91D9-462D-B40B-EF9BF5E9ED69}" name="Comms_Assessment_Log" displayName="Comms_Assessment_Log" ref="A3:B11" totalsRowShown="0" headerRowDxfId="283" dataDxfId="282" dataCellStyle="Normal 2">
  <autoFilter ref="A3:B11" xr:uid="{5B3D4018-91D9-462D-B40B-EF9BF5E9ED69}"/>
  <tableColumns count="2">
    <tableColumn id="1" xr3:uid="{7801EEA8-DFCD-4635-94C3-F799B515D051}" name="Communication Assessment Log" dataDxfId="281" dataCellStyle="Normal 2"/>
    <tableColumn id="2" xr3:uid="{56F248E7-8E76-494E-98E9-D27E64CD8675}" name="Write In Answer (Who Filled out this Assessment)" dataDxfId="280" dataCellStyle="Normal 2"/>
  </tableColumns>
  <tableStyleInfo name="TableStyleLight2" showFirstColumn="0" showLastColumn="0" showRowStripes="1" showColumnStripes="0"/>
  <extLst>
    <ext xmlns:x14="http://schemas.microsoft.com/office/spreadsheetml/2009/9/main" uri="{504A1905-F514-4f6f-8877-14C23A59335A}">
      <x14:table altTextSummary="Assessment log"/>
    </ext>
  </extLst>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ED5D4FC4-8B7A-4324-B81C-D7E8D6D4DC43}" name="Culture_Dimension_Summary" displayName="Culture_Dimension_Summary" ref="A13:B14" totalsRowShown="0" headerRowDxfId="194" dataDxfId="193" tableBorderDxfId="192">
  <autoFilter ref="A13:B14" xr:uid="{ED5D4FC4-8B7A-4324-B81C-D7E8D6D4DC43}"/>
  <tableColumns count="2">
    <tableColumn id="1" xr3:uid="{93E97AC4-B5B2-43FF-8E5B-E81DFC65F41E}" name="Dimension Information and Goals" dataDxfId="191"/>
    <tableColumn id="3" xr3:uid="{0F7E6420-34B8-4175-97A5-C429CF3EC2FF}" name="Status Level Interpretation" dataDxfId="190" dataCellStyle="Normal 2"/>
  </tableColumns>
  <tableStyleInfo name="TableStyleLight8" showFirstColumn="0" showLastColumn="0" showRowStripes="1" showColumnStripes="0"/>
  <extLst>
    <ext xmlns:x14="http://schemas.microsoft.com/office/spreadsheetml/2009/9/main" uri="{504A1905-F514-4f6f-8877-14C23A59335A}">
      <x14:table altTextSummary="Goals, levels, interpretation"/>
    </ext>
  </extLst>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DFFD96C9-14A5-433B-9697-E3011D44C285}" name="Culture_Detailed_Assessment" displayName="Culture_Detailed_Assessment" ref="A16:D32" totalsRowShown="0" headerRowDxfId="189" dataDxfId="187" headerRowBorderDxfId="188" headerRowCellStyle="Normal 2">
  <autoFilter ref="A16:D32" xr:uid="{DFFD96C9-14A5-433B-9697-E3011D44C285}"/>
  <tableColumns count="4">
    <tableColumn id="1" xr3:uid="{92B14428-BA2C-40CD-A0ED-A3E3C8194902}" name="Outcomes &amp; Proof Points" dataDxfId="186"/>
    <tableColumn id="7" xr3:uid="{9E14B149-06A7-4F7C-B453-EBDED0731D05}" name="Proof Point Category" dataDxfId="185"/>
    <tableColumn id="2" xr3:uid="{819FDCC3-FB7B-490A-B2C0-BDAFA44ED095}" name="Status" dataDxfId="184" dataCellStyle="Normal 2"/>
    <tableColumn id="3" xr3:uid="{4EEDE8A5-7FDA-4EE0-A57D-F3DC3D06B35D}" name="Justification / Comments" dataDxfId="183" dataCellStyle="Normal 2"/>
  </tableColumns>
  <tableStyleInfo name="TableStyleLight8" showFirstColumn="0" showLastColumn="0" showRowStripes="1" showColumnStripes="0"/>
  <extLst>
    <ext xmlns:x14="http://schemas.microsoft.com/office/spreadsheetml/2009/9/main" uri="{504A1905-F514-4f6f-8877-14C23A59335A}">
      <x14:table altTextSummary="Proof Point Assessment, Detailed categorization, status level, and notes for each proof point"/>
    </ext>
  </extLst>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F90C1BB7-A3F0-442C-A1BB-4E7B75F9C266}" name="Personnel_Status" displayName="Personnel_Status" ref="A32:C37" totalsRowShown="0" headerRowDxfId="182" dataDxfId="181">
  <autoFilter ref="A32:C37" xr:uid="{F90C1BB7-A3F0-442C-A1BB-4E7B75F9C266}"/>
  <tableColumns count="3">
    <tableColumn id="1" xr3:uid="{08331BAE-EBD0-4093-954E-7684FBD264FD}" name="Proof Point Status" dataDxfId="180" dataCellStyle="Normal 2"/>
    <tableColumn id="2" xr3:uid="{30F9C24F-4885-40D6-BD5D-61839AE04FD5}" name="Proof Points Completed" dataDxfId="179" dataCellStyle="Normal 2"/>
    <tableColumn id="3" xr3:uid="{22BFDD21-BB1C-4363-9B2F-E5A434218031}" name="Percentage of Proofpoints out of total applicable" dataDxfId="178" dataCellStyle="Normal 2">
      <calculatedColumnFormula>IF($B$41=0,0,B33/$B$41)</calculatedColumnFormula>
    </tableColumn>
  </tableColumns>
  <tableStyleInfo name="TableStyleLight8" showFirstColumn="0" showLastColumn="0" showRowStripes="1" showColumnStripes="0"/>
  <extLst>
    <ext xmlns:x14="http://schemas.microsoft.com/office/spreadsheetml/2009/9/main" uri="{504A1905-F514-4f6f-8877-14C23A59335A}">
      <x14:table altTextSummary="Maturity Breakdown, Count and percentage of Inactive, Launch, Integrate, and Optimized"/>
    </ext>
  </extLst>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F9C6A0BB-CF2F-46DE-A100-83755D5717A7}" name="Personnel_Proof_Point_Applicability" displayName="Personnel_Proof_Point_Applicability" ref="A39:C42" totalsRowShown="0" headerRowDxfId="177" dataDxfId="176">
  <autoFilter ref="A39:C42" xr:uid="{F9C6A0BB-CF2F-46DE-A100-83755D5717A7}"/>
  <tableColumns count="3">
    <tableColumn id="1" xr3:uid="{FCD048E0-32FB-4474-8511-0EA9259BEC35}" name="Applicability Status" dataDxfId="175"/>
    <tableColumn id="2" xr3:uid="{274A4855-8F17-499A-B20A-B96274AD6287}" name="Proof Points" dataDxfId="174"/>
    <tableColumn id="3" xr3:uid="{2B69DE20-D07E-4CAE-AF4A-8C5D8CDED545}" name="Percentage of Proof Points out of total possible" dataDxfId="173"/>
  </tableColumns>
  <tableStyleInfo name="TableStyleLight8" showFirstColumn="0" showLastColumn="0" showRowStripes="1" showColumnStripes="0"/>
  <extLst>
    <ext xmlns:x14="http://schemas.microsoft.com/office/spreadsheetml/2009/9/main" uri="{504A1905-F514-4f6f-8877-14C23A59335A}">
      <x14:table altTextSummary="Proof Point Applicability, Applicable and non-applicable proof point count and percentage"/>
    </ext>
  </extLst>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94B5A22F-9BA9-4FE6-B59D-DD59F506F1C0}" name="Personnel_Assessment_Log" displayName="Personnel_Assessment_Log" ref="A3:B11" totalsRowShown="0" headerRowDxfId="172" dataDxfId="171" dataCellStyle="Normal 2">
  <autoFilter ref="A3:B11" xr:uid="{94B5A22F-9BA9-4FE6-B59D-DD59F506F1C0}"/>
  <tableColumns count="2">
    <tableColumn id="1" xr3:uid="{EA65C399-63B9-4D10-A7B8-BCEAC4CA993D}" name="Personnel Assessment Log" dataDxfId="170" dataCellStyle="Normal 2"/>
    <tableColumn id="2" xr3:uid="{A9640B5F-60FF-4432-8629-6F501E753086}" name="Write In Answer (Who Filled out this Assessment)" dataDxfId="169" dataCellStyle="Normal 2"/>
  </tableColumns>
  <tableStyleInfo name="TableStyleLight2" showFirstColumn="0" showLastColumn="0" showRowStripes="1" showColumnStripes="0"/>
  <extLst>
    <ext xmlns:x14="http://schemas.microsoft.com/office/spreadsheetml/2009/9/main" uri="{504A1905-F514-4f6f-8877-14C23A59335A}">
      <x14:table altTextSummary="Assessment log"/>
    </ext>
  </extLst>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D51CDE59-072C-4E98-BE50-50D64DFA5677}" name="Personnel_Detailed_Assessment" displayName="Personnel_Detailed_Assessment" ref="A16:D31" totalsRowShown="0" headerRowDxfId="168" dataDxfId="167" tableBorderDxfId="166">
  <autoFilter ref="A16:D31" xr:uid="{D51CDE59-072C-4E98-BE50-50D64DFA5677}"/>
  <tableColumns count="4">
    <tableColumn id="1" xr3:uid="{BB0DEDB0-8DFE-4383-BDE0-E39D4F7B0223}" name="Outcomes &amp; Proof Points" dataDxfId="165"/>
    <tableColumn id="7" xr3:uid="{5DB50961-2EF1-40B8-B264-786B508C1628}" name="Proof Point Category" dataDxfId="164"/>
    <tableColumn id="2" xr3:uid="{C60693FE-365B-49EE-9349-38EF2E069CF4}" name="Status" dataDxfId="163" dataCellStyle="Normal 2"/>
    <tableColumn id="3" xr3:uid="{084E05CD-B43E-4C17-87DF-53E428EE4AE4}" name="Justification" dataDxfId="162" dataCellStyle="Normal 2"/>
  </tableColumns>
  <tableStyleInfo name="TableStyleLight8" showFirstColumn="0" showLastColumn="0" showRowStripes="1" showColumnStripes="0"/>
  <extLst>
    <ext xmlns:x14="http://schemas.microsoft.com/office/spreadsheetml/2009/9/main" uri="{504A1905-F514-4f6f-8877-14C23A59335A}">
      <x14:table altTextSummary="Proof Point Assessment, Detailed categorization, status level, and notes for each proof point"/>
    </ext>
  </extLst>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1B2CD881-CF85-4DDE-B5D2-E4F35E5A7D61}" name="Personnel_Dimension_Summary" displayName="Personnel_Dimension_Summary" ref="A13:B14" totalsRowShown="0" headerRowDxfId="161" dataDxfId="160" tableBorderDxfId="159">
  <autoFilter ref="A13:B14" xr:uid="{1B2CD881-CF85-4DDE-B5D2-E4F35E5A7D61}"/>
  <tableColumns count="2">
    <tableColumn id="1" xr3:uid="{C2C94447-4843-4D60-8C07-FF0758D7FD5C}" name="Dimension Information and Goals" dataDxfId="158" dataCellStyle="Normal 2"/>
    <tableColumn id="2" xr3:uid="{4A8DBEA9-9431-46A8-8763-6EB314C517EE}" name="Status Level Interpretation" dataDxfId="157" dataCellStyle="Normal 2"/>
  </tableColumns>
  <tableStyleInfo name="TableStyleLight8" showFirstColumn="0" showLastColumn="0" showRowStripes="1" showColumnStripes="0"/>
  <extLst>
    <ext xmlns:x14="http://schemas.microsoft.com/office/spreadsheetml/2009/9/main" uri="{504A1905-F514-4f6f-8877-14C23A59335A}">
      <x14:table altTextSummary="Goals, levels, interpretation"/>
    </ext>
  </extLst>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C9046268-EA0A-4C76-A2F9-AD546456655C}" name="Procure_Status" displayName="Procure_Status" ref="A36:C41" totalsRowShown="0" headerRowDxfId="156" dataDxfId="155">
  <autoFilter ref="A36:C41" xr:uid="{C9046268-EA0A-4C76-A2F9-AD546456655C}"/>
  <tableColumns count="3">
    <tableColumn id="1" xr3:uid="{E96D44FF-BDE8-421A-B4FB-3556E423E6A6}" name="Proof Point Status" dataDxfId="154" dataCellStyle="Normal 2"/>
    <tableColumn id="2" xr3:uid="{5B8A66DA-5CD3-4132-92EA-D51460336E14}" name="Proof Points Completed" dataDxfId="153" dataCellStyle="Normal 2"/>
    <tableColumn id="3" xr3:uid="{70ABA7ED-3859-47EE-B1BA-DC8AE973D2C5}" name="Percentage of Proofpoints out of total applicable" dataDxfId="152" dataCellStyle="Normal 2">
      <calculatedColumnFormula>IF($B$45=0,0,B37/$B$45)</calculatedColumnFormula>
    </tableColumn>
  </tableColumns>
  <tableStyleInfo name="TableStyleLight8" showFirstColumn="0" showLastColumn="0" showRowStripes="1" showColumnStripes="0"/>
  <extLst>
    <ext xmlns:x14="http://schemas.microsoft.com/office/spreadsheetml/2009/9/main" uri="{504A1905-F514-4f6f-8877-14C23A59335A}">
      <x14:table altTextSummary="Maturity Breakdown, Count and percentage of Inactive, Launch, Integrate, and Optimized"/>
    </ext>
  </extLst>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1E45BA28-F860-42CF-AE8A-65E630BCC60C}" name="Procure_Proof_Point_Applicability" displayName="Procure_Proof_Point_Applicability" ref="A43:C46" totalsRowShown="0" headerRowDxfId="151" dataDxfId="150">
  <autoFilter ref="A43:C46" xr:uid="{1E45BA28-F860-42CF-AE8A-65E630BCC60C}"/>
  <tableColumns count="3">
    <tableColumn id="1" xr3:uid="{8E966EB6-7F6B-44D6-96B1-9D9CAC243E42}" name="Applicability Status" dataDxfId="149"/>
    <tableColumn id="2" xr3:uid="{D0E14EAB-3101-4F84-8422-9E661634EC39}" name="Proof Points" dataDxfId="148"/>
    <tableColumn id="3" xr3:uid="{49454EF2-9C4C-4D39-882D-8859824CDF7A}" name="Percentage of Proof Points out of total possible" dataDxfId="147"/>
  </tableColumns>
  <tableStyleInfo name="TableStyleLight8" showFirstColumn="0" showLastColumn="0" showRowStripes="1" showColumnStripes="0"/>
  <extLst>
    <ext xmlns:x14="http://schemas.microsoft.com/office/spreadsheetml/2009/9/main" uri="{504A1905-F514-4f6f-8877-14C23A59335A}">
      <x14:table altTextSummary="Proof Point Applicability, Applicable and non-applicable proof point count and percentage"/>
    </ext>
  </extLst>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A6B0CA26-6495-4662-87B8-F39CD99705D1}" name="Procure_Assessment_Log" displayName="Procure_Assessment_Log" ref="A3:B11" totalsRowShown="0" headerRowDxfId="146" dataDxfId="145" dataCellStyle="Normal 2">
  <autoFilter ref="A3:B11" xr:uid="{A6B0CA26-6495-4662-87B8-F39CD99705D1}"/>
  <tableColumns count="2">
    <tableColumn id="1" xr3:uid="{93B6D64E-573B-4315-A298-8714152A7E05}" name="Procurement Assessment Log" dataDxfId="144" dataCellStyle="Normal 2"/>
    <tableColumn id="2" xr3:uid="{80A8F37F-0867-45CB-88F5-E7CFD53F6788}" name="Write In Answer (Who Filled out this Assessment)" dataDxfId="143" dataCellStyle="Normal 2"/>
  </tableColumns>
  <tableStyleInfo name="TableStyleLight2" showFirstColumn="0" showLastColumn="0" showRowStripes="1" showColumnStripes="0"/>
  <extLst>
    <ext xmlns:x14="http://schemas.microsoft.com/office/spreadsheetml/2009/9/main" uri="{504A1905-F514-4f6f-8877-14C23A59335A}">
      <x14:table altTextSummary="Assessment log"/>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9F0B436-3053-4AAF-8B3B-7AA814F4AE2F}" name="Comms_Dimension_Summary" displayName="Comms_Dimension_Summary" ref="A13:B14" totalsRowShown="0" headerRowDxfId="279" dataDxfId="278">
  <autoFilter ref="A13:B14" xr:uid="{79F0B436-3053-4AAF-8B3B-7AA814F4AE2F}"/>
  <tableColumns count="2">
    <tableColumn id="1" xr3:uid="{93948456-497D-4C8C-B6FF-CB1D7FAB706F}" name="Dimension Information and Goals" dataDxfId="277" dataCellStyle="Normal 2"/>
    <tableColumn id="2" xr3:uid="{7CD4F677-0E68-4B48-AF19-19C3F0C7EE03}" name="Status Level Interpretation" dataDxfId="276" dataCellStyle="Normal 2"/>
  </tableColumns>
  <tableStyleInfo name="TableStyleLight8" showFirstColumn="0" showLastColumn="0" showRowStripes="1" showColumnStripes="0"/>
  <extLst>
    <ext xmlns:x14="http://schemas.microsoft.com/office/spreadsheetml/2009/9/main" uri="{504A1905-F514-4f6f-8877-14C23A59335A}">
      <x14:table altTextSummary="Goals, levels, interpretation"/>
    </ext>
  </extLst>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A30E8F90-BC2C-4D01-9D18-E6AF596F7329}" name="Procure_Dimension_Summary" displayName="Procure_Dimension_Summary" ref="A13:B14" totalsRowShown="0" headerRowDxfId="142" dataDxfId="141" tableBorderDxfId="140">
  <autoFilter ref="A13:B14" xr:uid="{A30E8F90-BC2C-4D01-9D18-E6AF596F7329}"/>
  <tableColumns count="2">
    <tableColumn id="1" xr3:uid="{36C75386-60C4-4398-8C3A-525EE2568195}" name="Dimension Information and Goals" dataDxfId="139"/>
    <tableColumn id="3" xr3:uid="{E65E2899-9D5D-48F1-AE63-D746322E0FE0}" name="Status Level Interpretation" dataDxfId="138" dataCellStyle="Normal 2"/>
  </tableColumns>
  <tableStyleInfo name="TableStyleLight8" showFirstColumn="0" showLastColumn="0" showRowStripes="1" showColumnStripes="0"/>
  <extLst>
    <ext xmlns:x14="http://schemas.microsoft.com/office/spreadsheetml/2009/9/main" uri="{504A1905-F514-4f6f-8877-14C23A59335A}">
      <x14:table altTextSummary="Goals, levels, interpretation"/>
    </ext>
  </extLst>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B472AAA6-C1DE-439F-84C5-4E7EA6D5E509}" name="Procure_Detailed_Assessment" displayName="Procure_Detailed_Assessment" ref="A16:D34" totalsRowShown="0" headerRowDxfId="137" dataDxfId="135" headerRowBorderDxfId="136" headerRowCellStyle="Normal 2">
  <autoFilter ref="A16:D34" xr:uid="{B472AAA6-C1DE-439F-84C5-4E7EA6D5E509}"/>
  <tableColumns count="4">
    <tableColumn id="1" xr3:uid="{03C510DF-0725-4D17-9EE0-7F632734AAD2}" name="Outcomes &amp; Proof Points" dataDxfId="134"/>
    <tableColumn id="4" xr3:uid="{AAF8131A-C143-436B-813A-F420B10D5F91}" name="Proof Point Category" dataDxfId="133"/>
    <tableColumn id="2" xr3:uid="{8F7FFF22-E164-403C-9E91-6F411898FB52}" name="Status" dataDxfId="132" dataCellStyle="Normal 2"/>
    <tableColumn id="3" xr3:uid="{43354676-ACD8-4481-AC4B-67EFCCE4ADC8}" name="Justification / Comments" dataDxfId="131" dataCellStyle="Normal 2"/>
  </tableColumns>
  <tableStyleInfo name="TableStyleLight8" showFirstColumn="0" showLastColumn="0" showRowStripes="1" showColumnStripes="0"/>
  <extLst>
    <ext xmlns:x14="http://schemas.microsoft.com/office/spreadsheetml/2009/9/main" uri="{504A1905-F514-4f6f-8877-14C23A59335A}">
      <x14:table altTextSummary="Proof Point Assessment, Detailed categorization, status level, and notes for each proof point"/>
    </ext>
  </extLst>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AF9E60B-9F8A-4608-B3D8-6AD7E6424651}" name="Support_Status" displayName="Support_Status" ref="A35:C40" totalsRowShown="0" headerRowDxfId="130" dataDxfId="129">
  <autoFilter ref="A35:C40" xr:uid="{3AF9E60B-9F8A-4608-B3D8-6AD7E6424651}"/>
  <tableColumns count="3">
    <tableColumn id="1" xr3:uid="{17A74C29-9AB7-4547-9762-65FC533736D8}" name="Proof Point Status" dataDxfId="128" dataCellStyle="Normal 2"/>
    <tableColumn id="2" xr3:uid="{BACCDD57-8C57-42A7-9E29-EE0FB153F849}" name="Proof Points Completed" dataDxfId="127" dataCellStyle="Normal 2"/>
    <tableColumn id="3" xr3:uid="{CC9E008E-5974-49AD-B776-6E69138D7F7A}" name="Percentage of Proofpoints out of total applicable" dataDxfId="126" dataCellStyle="Normal 2">
      <calculatedColumnFormula>IF($B$44=0,0,B36/$B$44)</calculatedColumnFormula>
    </tableColumn>
  </tableColumns>
  <tableStyleInfo name="TableStyleLight8" showFirstColumn="0" showLastColumn="0" showRowStripes="1" showColumnStripes="0"/>
  <extLst>
    <ext xmlns:x14="http://schemas.microsoft.com/office/spreadsheetml/2009/9/main" uri="{504A1905-F514-4f6f-8877-14C23A59335A}">
      <x14:table altTextSummary="Maturity Breakdown, Count and percentage of Inactive, Launch, Integrate, and Optimized"/>
    </ext>
  </extLst>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AA821B3-0121-4CEC-BDDB-013E4FF0B57D}" name="Support_Proof_Point_Applicability" displayName="Support_Proof_Point_Applicability" ref="A42:C45" totalsRowShown="0" headerRowDxfId="125" dataDxfId="124">
  <autoFilter ref="A42:C45" xr:uid="{6AA821B3-0121-4CEC-BDDB-013E4FF0B57D}"/>
  <tableColumns count="3">
    <tableColumn id="1" xr3:uid="{D64070F1-415A-4AD9-A3C5-3E45E87A7654}" name="Applicability Status" dataDxfId="123"/>
    <tableColumn id="2" xr3:uid="{E80F0F7D-CD03-4492-89B2-40C2464B92CC}" name="Proof Points" dataDxfId="122"/>
    <tableColumn id="3" xr3:uid="{8F538B5B-AE18-49B8-927D-E7A052F221C6}" name="Percentage of Proof Points out of total possible" dataDxfId="121"/>
  </tableColumns>
  <tableStyleInfo name="TableStyleLight8" showFirstColumn="0" showLastColumn="0" showRowStripes="1" showColumnStripes="0"/>
  <extLst>
    <ext xmlns:x14="http://schemas.microsoft.com/office/spreadsheetml/2009/9/main" uri="{504A1905-F514-4f6f-8877-14C23A59335A}">
      <x14:table altTextSummary="Proof Point Applicability, Applicable and non-applicable proof point count and percentage"/>
    </ext>
  </extLst>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401596C3-5D13-4736-B932-76AC2FDB1CD9}" name="Support_Assessment_Log" displayName="Support_Assessment_Log" ref="A3:B11" totalsRowShown="0" headerRowDxfId="120" dataDxfId="119" dataCellStyle="Normal 2">
  <autoFilter ref="A3:B11" xr:uid="{401596C3-5D13-4736-B932-76AC2FDB1CD9}"/>
  <tableColumns count="2">
    <tableColumn id="1" xr3:uid="{91AB010F-A186-4B00-9F3F-1E0EA5E71965}" name="Support Assessment Log" dataDxfId="118" dataCellStyle="Normal 2"/>
    <tableColumn id="2" xr3:uid="{CBA6EBCB-FF7E-47B8-9033-E04BA21B1E0F}" name="Write In Answer (Who Filled out this Assessment)" dataDxfId="117" dataCellStyle="Normal 2"/>
  </tableColumns>
  <tableStyleInfo name="TableStyleLight2" showFirstColumn="0" showLastColumn="0" showRowStripes="1" showColumnStripes="0"/>
  <extLst>
    <ext xmlns:x14="http://schemas.microsoft.com/office/spreadsheetml/2009/9/main" uri="{504A1905-F514-4f6f-8877-14C23A59335A}">
      <x14:table altTextSummary="Assessment log"/>
    </ext>
  </extLst>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FE041A5B-C762-481C-9759-3B9962D922E7}" name="Support_Dimension_Summary" displayName="Support_Dimension_Summary" ref="A13:B14" totalsRowShown="0" headerRowDxfId="116" dataDxfId="115">
  <autoFilter ref="A13:B14" xr:uid="{FE041A5B-C762-481C-9759-3B9962D922E7}"/>
  <tableColumns count="2">
    <tableColumn id="1" xr3:uid="{E209221D-1AC3-4B99-B897-0CBB5070C98F}" name="Dimension Information and Goals" dataDxfId="114" dataCellStyle="Normal 2"/>
    <tableColumn id="2" xr3:uid="{B1290AD1-8FD9-4955-852F-E5CDBC7E62D3}" name="Status Level Interpretation" dataDxfId="113" dataCellStyle="Normal 2"/>
  </tableColumns>
  <tableStyleInfo name="TableStyleLight8" showFirstColumn="0" showLastColumn="0" showRowStripes="1" showColumnStripes="0"/>
  <extLst>
    <ext xmlns:x14="http://schemas.microsoft.com/office/spreadsheetml/2009/9/main" uri="{504A1905-F514-4f6f-8877-14C23A59335A}">
      <x14:table altTextSummary="Goals, levels, interpretation"/>
    </ext>
  </extLst>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721A605E-2E76-4D03-8CA1-A2B33FBFD421}" name="Support_Detailed_Assessment" displayName="Support_Detailed_Assessment" ref="A16:D33" totalsRowShown="0" headerRowDxfId="112" dataDxfId="111">
  <autoFilter ref="A16:D33" xr:uid="{721A605E-2E76-4D03-8CA1-A2B33FBFD421}"/>
  <tableColumns count="4">
    <tableColumn id="1" xr3:uid="{EB67D6F4-E8C5-4FDC-9FA7-580D13BACBD9}" name="Outcomes &amp; Proof Points" dataDxfId="110" dataCellStyle="Normal 2"/>
    <tableColumn id="2" xr3:uid="{E98B28E0-D428-4BFF-9ED9-3F640549C6E7}" name="Proof Point Category" dataDxfId="109" dataCellStyle="Normal 2"/>
    <tableColumn id="3" xr3:uid="{4DEBE301-CABE-46DF-88F2-956A5530741C}" name="Status" dataDxfId="108" dataCellStyle="Normal 2"/>
    <tableColumn id="4" xr3:uid="{AF0EC415-CFAA-427B-9C50-AC92CB83C47B}" name="Justification / Comments" dataDxfId="107" dataCellStyle="Normal 2"/>
  </tableColumns>
  <tableStyleInfo name="TableStyleLight8" showFirstColumn="0" showLastColumn="0" showRowStripes="1" showColumnStripes="0"/>
  <extLst>
    <ext xmlns:x14="http://schemas.microsoft.com/office/spreadsheetml/2009/9/main" uri="{504A1905-F514-4f6f-8877-14C23A59335A}">
      <x14:table altTextSummary="Proof Point Assessment, Detailed categorization, status level, and notes for each proof point"/>
    </ext>
  </extLst>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FF624FD5-3FA3-44C3-917B-A482B3F77ABA}" name="Status_Levels" displayName="Status_Levels" ref="A1:C6" totalsRowShown="0">
  <autoFilter ref="A1:C6" xr:uid="{FF624FD5-3FA3-44C3-917B-A482B3F77ABA}"/>
  <tableColumns count="3">
    <tableColumn id="1" xr3:uid="{BBCD7AD8-590F-4A51-B45F-0D223DCC7FFB}" name="Status Number" dataDxfId="106"/>
    <tableColumn id="2" xr3:uid="{7AE91BC9-0BE6-43EC-9C0C-47B3A13E66B0}" name="Status Name" dataDxfId="105"/>
    <tableColumn id="3" xr3:uid="{BFF43960-97F9-4016-AC29-B1F539EE661A}" name="Status Levels" dataCellStyle="Normal 2"/>
  </tableColumns>
  <tableStyleInfo name="TableStyleLight8" showFirstColumn="0" showLastColumn="0" showRowStripes="1" showColumnStripes="0"/>
  <extLst>
    <ext xmlns:x14="http://schemas.microsoft.com/office/spreadsheetml/2009/9/main" uri="{504A1905-F514-4f6f-8877-14C23A59335A}">
      <x14:table altTextSummary="Color Legend for Detailed Assesstment Table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E6C41-0078-4CDD-80E1-30791EAC4F44}" name="Comms_Detailed_Assessment" displayName="Comms_Detailed_Assessment" ref="A16:D53" totalsRowShown="0" headerRowDxfId="275" dataDxfId="274">
  <autoFilter ref="A16:D53" xr:uid="{DCDE6C41-0078-4CDD-80E1-30791EAC4F44}"/>
  <tableColumns count="4">
    <tableColumn id="1" xr3:uid="{A08BF319-61B9-466F-BEFA-48F9FD55B281}" name="Outcomes &amp; Proof Points" dataDxfId="273"/>
    <tableColumn id="4" xr3:uid="{3430022A-2F97-4EB8-971E-16BCA64C31FC}" name="Proof Point Category" dataDxfId="272"/>
    <tableColumn id="2" xr3:uid="{E3361DCA-360E-4E62-AEC6-35964B786DD3}" name="Status Level" dataDxfId="271" dataCellStyle="Normal 2"/>
    <tableColumn id="3" xr3:uid="{B30FD190-D975-4A4E-B69C-F445BBDE1BE5}" name="Justification / Comments" dataDxfId="270" dataCellStyle="Normal 2"/>
  </tableColumns>
  <tableStyleInfo name="TableStyleLight8" showFirstColumn="0" showLastColumn="0" showRowStripes="1" showColumnStripes="0"/>
  <extLst>
    <ext xmlns:x14="http://schemas.microsoft.com/office/spreadsheetml/2009/9/main" uri="{504A1905-F514-4f6f-8877-14C23A59335A}">
      <x14:table altTextSummary="Proof Point Assessment, Detailed categorization, status level, and notes for each proof point"/>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7361B71-8342-4713-8767-66D244A5779B}" name="Comms_Status" displayName="Comms_Status" ref="A55:C60" totalsRowShown="0" headerRowDxfId="269" dataDxfId="268">
  <autoFilter ref="A55:C60" xr:uid="{87361B71-8342-4713-8767-66D244A5779B}"/>
  <tableColumns count="3">
    <tableColumn id="1" xr3:uid="{05050E6D-84EF-401A-A42A-9993F62CC9C6}" name="Proof Point Status" dataDxfId="267" dataCellStyle="Normal 2"/>
    <tableColumn id="2" xr3:uid="{BDA25E67-7E2E-4654-A1CB-A238454007EE}" name="Proof Points Completed" dataDxfId="266" dataCellStyle="Normal 2"/>
    <tableColumn id="3" xr3:uid="{D9C1505C-1F4C-4BCC-843C-B70CB46B89CE}" name="Percentage of Proofpoints out of total applicable" dataDxfId="265" dataCellStyle="Normal 2">
      <calculatedColumnFormula>IF($B$64=0,0,B56/$B$64)</calculatedColumnFormula>
    </tableColumn>
  </tableColumns>
  <tableStyleInfo name="TableStyleLight8" showFirstColumn="0" showLastColumn="0" showRowStripes="1" showColumnStripes="0"/>
  <extLst>
    <ext xmlns:x14="http://schemas.microsoft.com/office/spreadsheetml/2009/9/main" uri="{504A1905-F514-4f6f-8877-14C23A59335A}">
      <x14:table altTextSummary="Maturity Breakdown, Count and percentage of Inactive, Launch, Integrate, and Optimized"/>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355C669-2190-4690-8C73-D8994002DD53}" name="Comms_Proof_Point_Applicability" displayName="Comms_Proof_Point_Applicability" ref="A62:C65" totalsRowShown="0" headerRowDxfId="264" dataDxfId="263">
  <autoFilter ref="A62:C65" xr:uid="{D355C669-2190-4690-8C73-D8994002DD53}"/>
  <tableColumns count="3">
    <tableColumn id="1" xr3:uid="{C1689166-C722-467D-AF76-D1B9C160A6AD}" name="Applicability Status" dataDxfId="262"/>
    <tableColumn id="2" xr3:uid="{A303C470-F409-4D8F-8CE3-2171B49784C9}" name="Proof Points" dataDxfId="261"/>
    <tableColumn id="3" xr3:uid="{343C12A3-B3EF-4036-8CFD-57FCED8F66B5}" name="Percentage of Proof Points out of total possible" dataDxfId="260"/>
  </tableColumns>
  <tableStyleInfo name="TableStyleLight8" showFirstColumn="0" showLastColumn="0" showRowStripes="1" showColumnStripes="0"/>
  <extLst>
    <ext xmlns:x14="http://schemas.microsoft.com/office/spreadsheetml/2009/9/main" uri="{504A1905-F514-4f6f-8877-14C23A59335A}">
      <x14:table altTextSummary="Proof Point Applicability, Applicable and non-applicable proof point count and percentage"/>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2AB8EDC9-9C79-4CDD-B072-2A06622D4588}" name="ICTDev_Assessment_Log" displayName="ICTDev_Assessment_Log" ref="A3:B11" totalsRowShown="0" headerRowDxfId="259" dataDxfId="258" dataCellStyle="Normal 2">
  <autoFilter ref="A3:B11" xr:uid="{2AB8EDC9-9C79-4CDD-B072-2A06622D4588}"/>
  <tableColumns count="2">
    <tableColumn id="1" xr3:uid="{0715CBE1-2480-4933-92CC-5BEA2A1EB2FA}" name="ICT Dev Life Cycle Assessment Log" dataDxfId="257" dataCellStyle="Normal 2"/>
    <tableColumn id="2" xr3:uid="{FDAF06BA-F460-46EA-B9F6-31021F955331}" name="Write In Answer (Who Filled out this Assessment)" dataDxfId="256" dataCellStyle="Normal 2"/>
  </tableColumns>
  <tableStyleInfo name="TableStyleLight2" showFirstColumn="0" showLastColumn="0" showRowStripes="1" showColumnStripes="0"/>
  <extLst>
    <ext xmlns:x14="http://schemas.microsoft.com/office/spreadsheetml/2009/9/main" uri="{504A1905-F514-4f6f-8877-14C23A59335A}">
      <x14:table altTextSummary="Assessment log"/>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88C706EE-6AA6-418E-820F-6B2DC69E0C51}" name="ICTDev_Dimension_Summary" displayName="ICTDev_Dimension_Summary" ref="A13:B14" totalsRowShown="0" headerRowDxfId="255" dataDxfId="254" tableBorderDxfId="253">
  <autoFilter ref="A13:B14" xr:uid="{88C706EE-6AA6-418E-820F-6B2DC69E0C51}"/>
  <tableColumns count="2">
    <tableColumn id="1" xr3:uid="{4157AA16-6FD5-48D9-A134-C909E41DE0CF}" name="Dimension Information and Goals" dataDxfId="252"/>
    <tableColumn id="2" xr3:uid="{2946627D-108A-4B4E-B3EC-0D8A76848FCE}" name="Status Level Interpretation" dataDxfId="251" dataCellStyle="Normal 2"/>
  </tableColumns>
  <tableStyleInfo name="TableStyleLight8" showFirstColumn="0" showLastColumn="0" showRowStripes="1" showColumnStripes="0"/>
  <extLst>
    <ext xmlns:x14="http://schemas.microsoft.com/office/spreadsheetml/2009/9/main" uri="{504A1905-F514-4f6f-8877-14C23A59335A}">
      <x14:table altTextSummary="Goals, levels, interpretation"/>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B20D30DB-DA7B-4017-A07C-DA95B4A14F4E}" name="ICTDev_Detailed_Assessment" displayName="ICTDev_Detailed_Assessment" ref="A16:D46" totalsRowShown="0" headerRowDxfId="250" dataDxfId="248" headerRowBorderDxfId="249">
  <autoFilter ref="A16:D46" xr:uid="{B20D30DB-DA7B-4017-A07C-DA95B4A14F4E}"/>
  <tableColumns count="4">
    <tableColumn id="1" xr3:uid="{05D8A6BF-274A-467D-B840-793A0EFB1E44}" name="Outcomes &amp; Proof Points" dataDxfId="247"/>
    <tableColumn id="4" xr3:uid="{71919CC5-7699-4B5E-82CD-3EB34E02EF31}" name="Proof Point Category" dataDxfId="246"/>
    <tableColumn id="2" xr3:uid="{5E3A0DD6-085D-4FCA-A5B1-DA81EF70EF6C}" name="Status" dataDxfId="245" dataCellStyle="Normal 2"/>
    <tableColumn id="3" xr3:uid="{7B1806D5-3FF1-423A-BCD3-AE99A56F39EB}" name="Justification / Comments" dataDxfId="244" dataCellStyle="Normal 2"/>
  </tableColumns>
  <tableStyleInfo name="TableStyleLight8" showFirstColumn="0" showLastColumn="0" showRowStripes="1" showColumnStripes="0"/>
  <extLst>
    <ext xmlns:x14="http://schemas.microsoft.com/office/spreadsheetml/2009/9/main" uri="{504A1905-F514-4f6f-8877-14C23A59335A}">
      <x14:table altTextSummary="Proof Point Assessment, Detailed categorization, status level, and notes for each proof point"/>
    </ext>
  </extLst>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3c.github.io/maturity-model/"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table" Target="../tables/table23.xml"/><Relationship Id="rId1" Type="http://schemas.openxmlformats.org/officeDocument/2006/relationships/table" Target="../tables/table22.xml"/><Relationship Id="rId5" Type="http://schemas.openxmlformats.org/officeDocument/2006/relationships/table" Target="../tables/table26.xml"/><Relationship Id="rId4" Type="http://schemas.openxmlformats.org/officeDocument/2006/relationships/table" Target="../tables/table25.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table" Target="../tables/table27.xml"/><Relationship Id="rId1" Type="http://schemas.openxmlformats.org/officeDocument/2006/relationships/printerSettings" Target="../printerSettings/printerSettings2.bin"/><Relationship Id="rId6" Type="http://schemas.openxmlformats.org/officeDocument/2006/relationships/table" Target="../tables/table31.xml"/><Relationship Id="rId5" Type="http://schemas.openxmlformats.org/officeDocument/2006/relationships/table" Target="../tables/table30.xml"/><Relationship Id="rId4" Type="http://schemas.openxmlformats.org/officeDocument/2006/relationships/table" Target="../tables/table29.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34.xml"/><Relationship Id="rId2" Type="http://schemas.openxmlformats.org/officeDocument/2006/relationships/table" Target="../tables/table33.xml"/><Relationship Id="rId1" Type="http://schemas.openxmlformats.org/officeDocument/2006/relationships/table" Target="../tables/table32.xml"/><Relationship Id="rId5" Type="http://schemas.openxmlformats.org/officeDocument/2006/relationships/table" Target="../tables/table36.xml"/><Relationship Id="rId4" Type="http://schemas.openxmlformats.org/officeDocument/2006/relationships/table" Target="../tables/table35.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3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3c.github.io/maturity-model/"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1.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7.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table" Target="../tables/table7.xml"/><Relationship Id="rId5" Type="http://schemas.openxmlformats.org/officeDocument/2006/relationships/table" Target="../tables/table11.xml"/><Relationship Id="rId4" Type="http://schemas.openxmlformats.org/officeDocument/2006/relationships/table" Target="../tables/table10.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table" Target="../tables/table13.xml"/><Relationship Id="rId1" Type="http://schemas.openxmlformats.org/officeDocument/2006/relationships/table" Target="../tables/table12.xml"/><Relationship Id="rId5" Type="http://schemas.openxmlformats.org/officeDocument/2006/relationships/table" Target="../tables/table16.xml"/><Relationship Id="rId4" Type="http://schemas.openxmlformats.org/officeDocument/2006/relationships/table" Target="../tables/table15.xml"/></Relationships>
</file>

<file path=xl/worksheets/_rels/sheet9.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table" Target="../tables/table18.xml"/><Relationship Id="rId1" Type="http://schemas.openxmlformats.org/officeDocument/2006/relationships/table" Target="../tables/table17.xml"/><Relationship Id="rId5" Type="http://schemas.openxmlformats.org/officeDocument/2006/relationships/table" Target="../tables/table21.xml"/><Relationship Id="rId4" Type="http://schemas.openxmlformats.org/officeDocument/2006/relationships/table" Target="../tables/table2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CFB7B-2299-AE4C-9025-A0C6BAFEAB6D}">
  <dimension ref="A1:B42"/>
  <sheetViews>
    <sheetView tabSelected="1" topLeftCell="A15" zoomScale="110" zoomScaleNormal="110" workbookViewId="0">
      <selection activeCell="B45" sqref="B45"/>
    </sheetView>
  </sheetViews>
  <sheetFormatPr baseColWidth="10" defaultColWidth="10.83203125" defaultRowHeight="16" x14ac:dyDescent="0.15"/>
  <cols>
    <col min="1" max="1" width="23.83203125" style="2" customWidth="1"/>
    <col min="2" max="2" width="143.6640625" style="3" customWidth="1"/>
    <col min="3" max="3" width="106.6640625" style="3" customWidth="1"/>
    <col min="4" max="4" width="51.6640625" style="3" customWidth="1"/>
    <col min="5" max="16384" width="10.83203125" style="3"/>
  </cols>
  <sheetData>
    <row r="1" spans="1:2" ht="57.75" customHeight="1" x14ac:dyDescent="0.15">
      <c r="A1" s="2" t="s">
        <v>288</v>
      </c>
      <c r="B1" s="257" t="s">
        <v>279</v>
      </c>
    </row>
    <row r="2" spans="1:2" ht="51" x14ac:dyDescent="0.15">
      <c r="A2" s="5" t="s">
        <v>107</v>
      </c>
      <c r="B2" s="6" t="s">
        <v>108</v>
      </c>
    </row>
    <row r="3" spans="1:2" ht="31.5" customHeight="1" x14ac:dyDescent="0.2">
      <c r="A3" s="114" t="s">
        <v>109</v>
      </c>
      <c r="B3" s="115" t="s">
        <v>223</v>
      </c>
    </row>
    <row r="4" spans="1:2" ht="17" x14ac:dyDescent="0.15">
      <c r="A4" s="7"/>
      <c r="B4" s="8" t="s">
        <v>224</v>
      </c>
    </row>
    <row r="5" spans="1:2" ht="17" x14ac:dyDescent="0.15">
      <c r="A5" s="118" t="s">
        <v>110</v>
      </c>
      <c r="B5" s="119" t="s">
        <v>111</v>
      </c>
    </row>
    <row r="6" spans="1:2" ht="44.25" customHeight="1" x14ac:dyDescent="0.15">
      <c r="A6" s="116" t="s">
        <v>121</v>
      </c>
      <c r="B6" s="117" t="s">
        <v>112</v>
      </c>
    </row>
    <row r="7" spans="1:2" ht="23.25" customHeight="1" x14ac:dyDescent="0.15">
      <c r="A7" s="120"/>
      <c r="B7" s="121"/>
    </row>
    <row r="8" spans="1:2" ht="23.25" customHeight="1" x14ac:dyDescent="0.15">
      <c r="A8" s="120">
        <v>45644</v>
      </c>
      <c r="B8" s="121" t="s">
        <v>280</v>
      </c>
    </row>
    <row r="9" spans="1:2" x14ac:dyDescent="0.15">
      <c r="A9" s="10">
        <v>45638</v>
      </c>
      <c r="B9" s="3" t="s">
        <v>274</v>
      </c>
    </row>
    <row r="10" spans="1:2" x14ac:dyDescent="0.15">
      <c r="A10" s="10">
        <v>45638</v>
      </c>
      <c r="B10" s="3" t="s">
        <v>264</v>
      </c>
    </row>
    <row r="11" spans="1:2" x14ac:dyDescent="0.15">
      <c r="A11" s="10">
        <v>45637</v>
      </c>
      <c r="B11" s="3" t="s">
        <v>258</v>
      </c>
    </row>
    <row r="12" spans="1:2" ht="19.5" customHeight="1" x14ac:dyDescent="0.15">
      <c r="A12" s="120">
        <v>45636</v>
      </c>
      <c r="B12" s="121" t="s">
        <v>240</v>
      </c>
    </row>
    <row r="13" spans="1:2" ht="18" customHeight="1" x14ac:dyDescent="0.15">
      <c r="A13" s="120">
        <v>45597</v>
      </c>
      <c r="B13" s="121" t="s">
        <v>238</v>
      </c>
    </row>
    <row r="14" spans="1:2" ht="13.5" customHeight="1" x14ac:dyDescent="0.15">
      <c r="A14" s="120">
        <v>45580</v>
      </c>
      <c r="B14" s="121" t="s">
        <v>226</v>
      </c>
    </row>
    <row r="15" spans="1:2" x14ac:dyDescent="0.15">
      <c r="A15" s="13">
        <v>45579</v>
      </c>
      <c r="B15" s="112" t="s">
        <v>225</v>
      </c>
    </row>
    <row r="16" spans="1:2" x14ac:dyDescent="0.15">
      <c r="A16" s="13">
        <v>45568</v>
      </c>
      <c r="B16" s="112" t="s">
        <v>208</v>
      </c>
    </row>
    <row r="17" spans="1:2" x14ac:dyDescent="0.15">
      <c r="A17" s="13">
        <v>45554</v>
      </c>
      <c r="B17" s="112" t="s">
        <v>222</v>
      </c>
    </row>
    <row r="18" spans="1:2" x14ac:dyDescent="0.15">
      <c r="A18" s="13">
        <v>45553</v>
      </c>
      <c r="B18" s="112" t="s">
        <v>203</v>
      </c>
    </row>
    <row r="19" spans="1:2" x14ac:dyDescent="0.15">
      <c r="A19" s="13">
        <v>45553</v>
      </c>
      <c r="B19" s="112" t="s">
        <v>201</v>
      </c>
    </row>
    <row r="20" spans="1:2" x14ac:dyDescent="0.15">
      <c r="A20" s="13">
        <v>45553</v>
      </c>
      <c r="B20" s="112" t="s">
        <v>202</v>
      </c>
    </row>
    <row r="21" spans="1:2" x14ac:dyDescent="0.15">
      <c r="A21" s="13">
        <v>45526</v>
      </c>
      <c r="B21" s="112" t="s">
        <v>200</v>
      </c>
    </row>
    <row r="22" spans="1:2" x14ac:dyDescent="0.15">
      <c r="A22" s="13">
        <v>45526</v>
      </c>
      <c r="B22" s="112" t="s">
        <v>199</v>
      </c>
    </row>
    <row r="23" spans="1:2" x14ac:dyDescent="0.15">
      <c r="A23" s="13">
        <v>45526</v>
      </c>
      <c r="B23" s="112" t="s">
        <v>198</v>
      </c>
    </row>
    <row r="24" spans="1:2" x14ac:dyDescent="0.15">
      <c r="A24" s="13">
        <v>45526</v>
      </c>
      <c r="B24" s="112" t="s">
        <v>180</v>
      </c>
    </row>
    <row r="25" spans="1:2" x14ac:dyDescent="0.2">
      <c r="A25" s="13">
        <v>45519</v>
      </c>
      <c r="B25" s="113" t="s">
        <v>179</v>
      </c>
    </row>
    <row r="26" spans="1:2" x14ac:dyDescent="0.15">
      <c r="A26" s="13">
        <v>45476</v>
      </c>
      <c r="B26" s="112" t="s">
        <v>178</v>
      </c>
    </row>
    <row r="27" spans="1:2" x14ac:dyDescent="0.15">
      <c r="A27" s="13">
        <v>45441</v>
      </c>
      <c r="B27" s="112" t="s">
        <v>181</v>
      </c>
    </row>
    <row r="28" spans="1:2" x14ac:dyDescent="0.15">
      <c r="A28" s="13">
        <v>45243</v>
      </c>
      <c r="B28" s="20" t="s">
        <v>139</v>
      </c>
    </row>
    <row r="29" spans="1:2" x14ac:dyDescent="0.15">
      <c r="A29" s="13">
        <v>45154</v>
      </c>
      <c r="B29" s="20" t="s">
        <v>127</v>
      </c>
    </row>
    <row r="30" spans="1:2" x14ac:dyDescent="0.15">
      <c r="A30" s="13">
        <v>45147</v>
      </c>
      <c r="B30" s="15" t="s">
        <v>126</v>
      </c>
    </row>
    <row r="31" spans="1:2" x14ac:dyDescent="0.15">
      <c r="A31" s="13">
        <v>45147</v>
      </c>
      <c r="B31" s="14" t="s">
        <v>125</v>
      </c>
    </row>
    <row r="32" spans="1:2" x14ac:dyDescent="0.15">
      <c r="A32" s="9">
        <v>45145</v>
      </c>
      <c r="B32" s="3" t="s">
        <v>124</v>
      </c>
    </row>
    <row r="33" spans="1:2" x14ac:dyDescent="0.15">
      <c r="A33" s="9">
        <v>45142</v>
      </c>
      <c r="B33" s="4" t="s">
        <v>123</v>
      </c>
    </row>
    <row r="34" spans="1:2" x14ac:dyDescent="0.15">
      <c r="A34" s="10">
        <v>45128</v>
      </c>
      <c r="B34" s="4" t="s">
        <v>115</v>
      </c>
    </row>
    <row r="35" spans="1:2" x14ac:dyDescent="0.15">
      <c r="A35" s="10">
        <v>45126</v>
      </c>
      <c r="B35" s="3" t="s">
        <v>114</v>
      </c>
    </row>
    <row r="36" spans="1:2" ht="16.5" customHeight="1" x14ac:dyDescent="0.15">
      <c r="A36" s="10">
        <v>45125</v>
      </c>
      <c r="B36" s="3" t="s">
        <v>182</v>
      </c>
    </row>
    <row r="37" spans="1:2" ht="21" customHeight="1" x14ac:dyDescent="0.15">
      <c r="A37" s="10">
        <v>45408</v>
      </c>
      <c r="B37" s="11" t="s">
        <v>183</v>
      </c>
    </row>
    <row r="38" spans="1:2" x14ac:dyDescent="0.15">
      <c r="A38" s="10">
        <v>45763</v>
      </c>
      <c r="B38" s="3" t="s">
        <v>365</v>
      </c>
    </row>
    <row r="39" spans="1:2" x14ac:dyDescent="0.15">
      <c r="A39" s="10">
        <v>45810</v>
      </c>
      <c r="B39" s="3" t="s">
        <v>366</v>
      </c>
    </row>
    <row r="40" spans="1:2" x14ac:dyDescent="0.15">
      <c r="A40" s="10">
        <v>45812</v>
      </c>
      <c r="B40" s="3" t="s">
        <v>366</v>
      </c>
    </row>
    <row r="41" spans="1:2" x14ac:dyDescent="0.15">
      <c r="A41" s="10">
        <v>45833</v>
      </c>
      <c r="B41" s="3" t="s">
        <v>366</v>
      </c>
    </row>
    <row r="42" spans="1:2" x14ac:dyDescent="0.15">
      <c r="A42" s="10">
        <v>45877</v>
      </c>
      <c r="B42" s="3" t="s">
        <v>367</v>
      </c>
    </row>
  </sheetData>
  <hyperlinks>
    <hyperlink ref="B4" r:id="rId1" location="assessment-template" display="1. Visit the following link to download the latest version of this file, https://w3c.github.io/maturity-model/#assessment-template" xr:uid="{041F0AD5-C225-754F-A9AC-1AB5E93F2CE5}"/>
    <hyperlink ref="B3" location="'Use Instructions'!A1" display="Follow the 'Use Instructions' sheet. More information can be found at https://www.w3.org/TR/maturity-model/" xr:uid="{C689AF47-45E0-40A3-B1E6-44077AF1BC3F}"/>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E42"/>
  <sheetViews>
    <sheetView zoomScale="110" zoomScaleNormal="110" workbookViewId="0">
      <selection activeCell="A34" sqref="A34"/>
    </sheetView>
  </sheetViews>
  <sheetFormatPr baseColWidth="10" defaultColWidth="12.6640625" defaultRowHeight="15" customHeight="1" x14ac:dyDescent="0.2"/>
  <cols>
    <col min="1" max="1" width="63.5" style="148" customWidth="1"/>
    <col min="2" max="2" width="65.83203125" style="147" customWidth="1"/>
    <col min="3" max="3" width="140.33203125" style="147" customWidth="1"/>
    <col min="4" max="20" width="38.6640625" style="148" customWidth="1"/>
    <col min="21" max="16384" width="12.6640625" style="148"/>
  </cols>
  <sheetData>
    <row r="1" spans="1:5" ht="38" x14ac:dyDescent="0.2">
      <c r="A1" s="205" t="s">
        <v>113</v>
      </c>
      <c r="B1" s="199">
        <f>SUM(B42-(B33+B34+B35+B36+B40))</f>
        <v>13</v>
      </c>
      <c r="C1" s="166" t="s">
        <v>84</v>
      </c>
      <c r="D1" s="201"/>
    </row>
    <row r="2" spans="1:5" ht="16" x14ac:dyDescent="0.2">
      <c r="B2" s="148"/>
      <c r="C2" s="148"/>
    </row>
    <row r="3" spans="1:5" ht="18" x14ac:dyDescent="0.2">
      <c r="A3" s="171" t="s">
        <v>245</v>
      </c>
      <c r="B3" s="171" t="s">
        <v>260</v>
      </c>
      <c r="C3" s="148"/>
    </row>
    <row r="4" spans="1:5" ht="16" x14ac:dyDescent="0.2">
      <c r="A4" s="147" t="s">
        <v>230</v>
      </c>
      <c r="C4" s="148"/>
    </row>
    <row r="5" spans="1:5" ht="16" x14ac:dyDescent="0.2">
      <c r="A5" s="148" t="s">
        <v>231</v>
      </c>
      <c r="C5" s="148"/>
    </row>
    <row r="6" spans="1:5" ht="16" x14ac:dyDescent="0.2">
      <c r="A6" s="148" t="s">
        <v>232</v>
      </c>
      <c r="C6" s="148"/>
    </row>
    <row r="7" spans="1:5" ht="16" x14ac:dyDescent="0.2">
      <c r="A7" s="148" t="s">
        <v>233</v>
      </c>
      <c r="C7" s="148"/>
    </row>
    <row r="8" spans="1:5" ht="16" x14ac:dyDescent="0.2">
      <c r="A8" s="147" t="s">
        <v>234</v>
      </c>
      <c r="C8" s="148"/>
    </row>
    <row r="9" spans="1:5" ht="16" x14ac:dyDescent="0.2">
      <c r="A9" s="148" t="s">
        <v>235</v>
      </c>
      <c r="C9" s="148"/>
    </row>
    <row r="10" spans="1:5" ht="16" x14ac:dyDescent="0.2">
      <c r="A10" s="147" t="s">
        <v>236</v>
      </c>
      <c r="C10" s="148"/>
    </row>
    <row r="11" spans="1:5" ht="16" x14ac:dyDescent="0.2">
      <c r="A11" s="147" t="s">
        <v>237</v>
      </c>
      <c r="C11" s="148"/>
    </row>
    <row r="12" spans="1:5" ht="21" customHeight="1" x14ac:dyDescent="0.2">
      <c r="B12" s="148"/>
      <c r="C12" s="148"/>
    </row>
    <row r="13" spans="1:5" s="147" customFormat="1" ht="18" x14ac:dyDescent="0.2">
      <c r="A13" s="168" t="s">
        <v>261</v>
      </c>
      <c r="B13" s="168" t="s">
        <v>263</v>
      </c>
    </row>
    <row r="14" spans="1:5" ht="409.6" x14ac:dyDescent="0.2">
      <c r="A14" s="149" t="s">
        <v>312</v>
      </c>
      <c r="B14" s="202" t="s">
        <v>313</v>
      </c>
      <c r="C14" s="191"/>
    </row>
    <row r="15" spans="1:5" ht="16" x14ac:dyDescent="0.2">
      <c r="A15" s="149"/>
      <c r="B15" s="203"/>
      <c r="C15" s="202"/>
      <c r="D15" s="191"/>
    </row>
    <row r="16" spans="1:5" ht="19" x14ac:dyDescent="0.2">
      <c r="A16" s="206" t="s">
        <v>3</v>
      </c>
      <c r="B16" s="169" t="s">
        <v>289</v>
      </c>
      <c r="C16" s="179" t="s">
        <v>5</v>
      </c>
      <c r="D16" s="179" t="s">
        <v>205</v>
      </c>
      <c r="E16" s="191"/>
    </row>
    <row r="17" spans="1:5" ht="51" x14ac:dyDescent="0.2">
      <c r="A17" s="192" t="s">
        <v>86</v>
      </c>
      <c r="B17" s="196" t="s">
        <v>85</v>
      </c>
      <c r="C17" s="154"/>
      <c r="D17" s="154"/>
      <c r="E17" s="191"/>
    </row>
    <row r="18" spans="1:5" ht="51" x14ac:dyDescent="0.2">
      <c r="A18" s="192" t="s">
        <v>87</v>
      </c>
      <c r="B18" s="196" t="s">
        <v>85</v>
      </c>
      <c r="C18" s="154"/>
      <c r="D18" s="154"/>
      <c r="E18" s="191"/>
    </row>
    <row r="19" spans="1:5" ht="51" x14ac:dyDescent="0.2">
      <c r="A19" s="204" t="s">
        <v>338</v>
      </c>
      <c r="B19" s="196" t="s">
        <v>85</v>
      </c>
      <c r="C19" s="154"/>
      <c r="D19" s="154"/>
      <c r="E19" s="191"/>
    </row>
    <row r="20" spans="1:5" ht="51" x14ac:dyDescent="0.2">
      <c r="A20" s="192" t="s">
        <v>339</v>
      </c>
      <c r="B20" s="196" t="s">
        <v>85</v>
      </c>
      <c r="C20" s="154"/>
      <c r="D20" s="154"/>
      <c r="E20" s="191"/>
    </row>
    <row r="21" spans="1:5" ht="51" x14ac:dyDescent="0.2">
      <c r="A21" s="204" t="s">
        <v>88</v>
      </c>
      <c r="B21" s="196" t="s">
        <v>85</v>
      </c>
      <c r="C21" s="154"/>
      <c r="D21" s="154"/>
      <c r="E21" s="191"/>
    </row>
    <row r="22" spans="1:5" ht="17" x14ac:dyDescent="0.2">
      <c r="A22" s="204" t="s">
        <v>90</v>
      </c>
      <c r="B22" s="196" t="s">
        <v>89</v>
      </c>
      <c r="C22" s="154"/>
      <c r="D22" s="154"/>
      <c r="E22" s="191"/>
    </row>
    <row r="23" spans="1:5" ht="17" x14ac:dyDescent="0.2">
      <c r="A23" s="204" t="s">
        <v>91</v>
      </c>
      <c r="B23" s="196" t="s">
        <v>89</v>
      </c>
      <c r="C23" s="154"/>
      <c r="D23" s="154"/>
      <c r="E23" s="191"/>
    </row>
    <row r="24" spans="1:5" ht="17" x14ac:dyDescent="0.2">
      <c r="A24" s="204" t="s">
        <v>92</v>
      </c>
      <c r="B24" s="196" t="s">
        <v>89</v>
      </c>
      <c r="C24" s="154"/>
      <c r="D24" s="154"/>
      <c r="E24" s="191"/>
    </row>
    <row r="25" spans="1:5" ht="17" x14ac:dyDescent="0.2">
      <c r="A25" s="204" t="s">
        <v>93</v>
      </c>
      <c r="B25" s="196" t="s">
        <v>89</v>
      </c>
      <c r="C25" s="154"/>
      <c r="D25" s="154"/>
      <c r="E25" s="191"/>
    </row>
    <row r="26" spans="1:5" ht="51" x14ac:dyDescent="0.2">
      <c r="A26" s="204" t="s">
        <v>95</v>
      </c>
      <c r="B26" s="196" t="s">
        <v>94</v>
      </c>
      <c r="C26" s="154"/>
      <c r="D26" s="154"/>
      <c r="E26" s="191"/>
    </row>
    <row r="27" spans="1:5" ht="17" x14ac:dyDescent="0.2">
      <c r="A27" s="204" t="s">
        <v>96</v>
      </c>
      <c r="B27" s="196" t="s">
        <v>94</v>
      </c>
      <c r="C27" s="154"/>
      <c r="D27" s="154"/>
      <c r="E27" s="191"/>
    </row>
    <row r="28" spans="1:5" ht="35" customHeight="1" x14ac:dyDescent="0.2">
      <c r="A28" s="204" t="s">
        <v>340</v>
      </c>
      <c r="B28" s="196" t="s">
        <v>94</v>
      </c>
      <c r="C28" s="154"/>
      <c r="D28" s="154"/>
      <c r="E28" s="191"/>
    </row>
    <row r="29" spans="1:5" ht="17" x14ac:dyDescent="0.2">
      <c r="A29" s="204" t="s">
        <v>97</v>
      </c>
      <c r="B29" s="196" t="s">
        <v>94</v>
      </c>
      <c r="C29" s="154"/>
      <c r="D29" s="154"/>
      <c r="E29" s="191"/>
    </row>
    <row r="30" spans="1:5" s="147" customFormat="1" ht="34" customHeight="1" x14ac:dyDescent="0.2">
      <c r="A30" s="154" t="s">
        <v>186</v>
      </c>
      <c r="B30" s="177" t="s">
        <v>185</v>
      </c>
      <c r="C30" s="154"/>
      <c r="D30" s="154"/>
      <c r="E30" s="158"/>
    </row>
    <row r="31" spans="1:5" ht="15" customHeight="1" x14ac:dyDescent="0.2">
      <c r="A31" s="204"/>
      <c r="B31" s="154"/>
      <c r="C31" s="154"/>
      <c r="D31" s="154"/>
    </row>
    <row r="32" spans="1:5" ht="19" x14ac:dyDescent="0.2">
      <c r="A32" s="178" t="s">
        <v>290</v>
      </c>
      <c r="B32" s="179" t="s">
        <v>252</v>
      </c>
      <c r="C32" s="157" t="s">
        <v>297</v>
      </c>
    </row>
    <row r="33" spans="1:3" ht="15" customHeight="1" x14ac:dyDescent="0.2">
      <c r="A33" s="162" t="s">
        <v>148</v>
      </c>
      <c r="B33" s="200">
        <f>COUNTIF($C$16:$C$31,'Status Levels'!C3)</f>
        <v>0</v>
      </c>
      <c r="C33" s="164">
        <f t="shared" ref="C33:C37" si="0">IF($B$41=0,0,B33/$B$41)</f>
        <v>0</v>
      </c>
    </row>
    <row r="34" spans="1:3" ht="15" customHeight="1" x14ac:dyDescent="0.2">
      <c r="A34" s="162" t="s">
        <v>291</v>
      </c>
      <c r="B34" s="200">
        <f>COUNTIF($C$16:$C$31,'Status Levels'!C4)</f>
        <v>0</v>
      </c>
      <c r="C34" s="164">
        <f t="shared" si="0"/>
        <v>0</v>
      </c>
    </row>
    <row r="35" spans="1:3" ht="15" customHeight="1" x14ac:dyDescent="0.2">
      <c r="A35" s="162" t="s">
        <v>151</v>
      </c>
      <c r="B35" s="200">
        <f>COUNTIF($C$16:$C$31,'Status Levels'!C5)</f>
        <v>0</v>
      </c>
      <c r="C35" s="164">
        <f t="shared" si="0"/>
        <v>0</v>
      </c>
    </row>
    <row r="36" spans="1:3" ht="15" customHeight="1" x14ac:dyDescent="0.2">
      <c r="A36" s="162" t="s">
        <v>292</v>
      </c>
      <c r="B36" s="200">
        <f>COUNTIF($C$16:$C$31,'Status Levels'!C6)</f>
        <v>0</v>
      </c>
      <c r="C36" s="164">
        <f t="shared" si="0"/>
        <v>0</v>
      </c>
    </row>
    <row r="37" spans="1:3" ht="15" customHeight="1" x14ac:dyDescent="0.2">
      <c r="A37" s="162" t="s">
        <v>296</v>
      </c>
      <c r="B37" s="163">
        <f>SUM(B33:B36)</f>
        <v>0</v>
      </c>
      <c r="C37" s="164">
        <f t="shared" si="0"/>
        <v>0</v>
      </c>
    </row>
    <row r="38" spans="1:3" ht="15" customHeight="1" x14ac:dyDescent="0.2">
      <c r="A38" s="180"/>
      <c r="B38" s="180"/>
      <c r="C38" s="180"/>
    </row>
    <row r="39" spans="1:3" ht="18" x14ac:dyDescent="0.2">
      <c r="A39" s="181" t="s">
        <v>293</v>
      </c>
      <c r="B39" s="181" t="s">
        <v>294</v>
      </c>
      <c r="C39" s="181" t="s">
        <v>295</v>
      </c>
    </row>
    <row r="40" spans="1:3" ht="15" customHeight="1" x14ac:dyDescent="0.2">
      <c r="A40" s="165" t="s">
        <v>204</v>
      </c>
      <c r="B40" s="200">
        <f>COUNTIF($C$16:$C$31,'Status Levels'!C2)</f>
        <v>0</v>
      </c>
      <c r="C40" s="164">
        <f>B40/$B$42</f>
        <v>0</v>
      </c>
    </row>
    <row r="41" spans="1:3" ht="15" customHeight="1" x14ac:dyDescent="0.2">
      <c r="A41" s="165" t="s">
        <v>298</v>
      </c>
      <c r="B41" s="159">
        <f>B42-B40</f>
        <v>13</v>
      </c>
      <c r="C41" s="182">
        <f>B41/B42</f>
        <v>1</v>
      </c>
    </row>
    <row r="42" spans="1:3" ht="15" customHeight="1" x14ac:dyDescent="0.2">
      <c r="A42" s="165" t="s">
        <v>184</v>
      </c>
      <c r="B42" s="159">
        <v>13</v>
      </c>
      <c r="C42" s="182">
        <f>B42/B42</f>
        <v>1</v>
      </c>
    </row>
  </sheetData>
  <phoneticPr fontId="50" type="noConversion"/>
  <pageMargins left="0.7" right="0.7" top="0.75" bottom="0.75" header="0" footer="0"/>
  <pageSetup orientation="landscape"/>
  <tableParts count="5">
    <tablePart r:id="rId1"/>
    <tablePart r:id="rId2"/>
    <tablePart r:id="rId3"/>
    <tablePart r:id="rId4"/>
    <tablePart r:id="rId5"/>
  </tableParts>
  <extLst>
    <ext xmlns:x14="http://schemas.microsoft.com/office/spreadsheetml/2009/9/main" uri="{78C0D931-6437-407d-A8EE-F0AAD7539E65}">
      <x14:conditionalFormattings>
        <x14:conditionalFormatting xmlns:xm="http://schemas.microsoft.com/office/excel/2006/main">
          <x14:cfRule type="expression" priority="1733" id="{0A33E29D-9ADB-4062-9552-45D1A4E4D3FC}">
            <xm:f>$C16:$C30='Status Levels'!$C$6</xm:f>
            <x14:dxf>
              <fill>
                <patternFill>
                  <bgColor rgb="FFFF99FF"/>
                </patternFill>
              </fill>
            </x14:dxf>
          </x14:cfRule>
          <x14:cfRule type="expression" priority="1734" id="{EE3C16C5-73A8-4FA4-AD24-5B64D9A01CB2}">
            <xm:f>$C16:$C30='Status Levels'!$C$5</xm:f>
            <x14:dxf>
              <fill>
                <patternFill>
                  <bgColor theme="7" tint="0.59996337778862885"/>
                </patternFill>
              </fill>
            </x14:dxf>
          </x14:cfRule>
          <x14:cfRule type="expression" priority="1735" id="{A438F3B7-4B21-41ED-871D-19815C6AD746}">
            <xm:f>$C16:$C30='Status Levels'!$C$4</xm:f>
            <x14:dxf>
              <fill>
                <patternFill>
                  <bgColor theme="6" tint="0.59996337778862885"/>
                </patternFill>
              </fill>
            </x14:dxf>
          </x14:cfRule>
          <x14:cfRule type="expression" priority="1736" id="{0E4058FD-0861-42BC-BC8A-2CF4C7294CF0}">
            <xm:f>$C16:$C30='Status Levels'!$C$3</xm:f>
            <x14:dxf>
              <fill>
                <patternFill>
                  <bgColor theme="5" tint="0.59996337778862885"/>
                </patternFill>
              </fill>
            </x14:dxf>
          </x14:cfRule>
          <x14:cfRule type="expression" priority="1737" id="{0543063A-1779-47E4-8C4A-ECF4DE2CC172}">
            <xm:f>$C16:$C30='Status Levels'!$C$2</xm:f>
            <x14:dxf>
              <fill>
                <patternFill>
                  <bgColor theme="4" tint="0.59996337778862885"/>
                </patternFill>
              </fill>
            </x14:dxf>
          </x14:cfRule>
          <xm:sqref>C16:D28</xm:sqref>
        </x14:conditionalFormatting>
        <x14:conditionalFormatting xmlns:xm="http://schemas.microsoft.com/office/excel/2006/main">
          <x14:cfRule type="expression" priority="1257" id="{0A33E29D-9ADB-4062-9552-45D1A4E4D3FC}">
            <xm:f>$C29:$C42='Status Levels'!$C$6</xm:f>
            <x14:dxf>
              <fill>
                <patternFill>
                  <bgColor rgb="FFFF99FF"/>
                </patternFill>
              </fill>
            </x14:dxf>
          </x14:cfRule>
          <x14:cfRule type="expression" priority="1258" id="{EE3C16C5-73A8-4FA4-AD24-5B64D9A01CB2}">
            <xm:f>$C29:$C42='Status Levels'!$C$5</xm:f>
            <x14:dxf>
              <fill>
                <patternFill>
                  <bgColor theme="7" tint="0.59996337778862885"/>
                </patternFill>
              </fill>
            </x14:dxf>
          </x14:cfRule>
          <x14:cfRule type="expression" priority="1259" id="{A438F3B7-4B21-41ED-871D-19815C6AD746}">
            <xm:f>$C29:$C42='Status Levels'!$C$4</xm:f>
            <x14:dxf>
              <fill>
                <patternFill>
                  <bgColor theme="6" tint="0.59996337778862885"/>
                </patternFill>
              </fill>
            </x14:dxf>
          </x14:cfRule>
          <x14:cfRule type="expression" priority="1260" id="{0E4058FD-0861-42BC-BC8A-2CF4C7294CF0}">
            <xm:f>$C29:$C42='Status Levels'!$C$3</xm:f>
            <x14:dxf>
              <fill>
                <patternFill>
                  <bgColor theme="5" tint="0.59996337778862885"/>
                </patternFill>
              </fill>
            </x14:dxf>
          </x14:cfRule>
          <x14:cfRule type="expression" priority="1261" id="{0543063A-1779-47E4-8C4A-ECF4DE2CC172}">
            <xm:f>$C29:$C42='Status Levels'!$C$2</xm:f>
            <x14:dxf>
              <fill>
                <patternFill>
                  <bgColor theme="4" tint="0.59996337778862885"/>
                </patternFill>
              </fill>
            </x14:dxf>
          </x14:cfRule>
          <xm:sqref>C29:D30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7A985002-2E3B-4876-ADA2-F3455E9490F5}">
          <x14:formula1>
            <xm:f>'Status Levels'!$C$2:$C$6</xm:f>
          </x14:formula1>
          <xm:sqref>C17:C30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D46"/>
  <sheetViews>
    <sheetView topLeftCell="A26" zoomScale="110" zoomScaleNormal="110" workbookViewId="0">
      <selection activeCell="A38" sqref="A38"/>
    </sheetView>
  </sheetViews>
  <sheetFormatPr baseColWidth="10" defaultColWidth="12.6640625" defaultRowHeight="15" customHeight="1" x14ac:dyDescent="0.2"/>
  <cols>
    <col min="1" max="1" width="76.5" style="148" customWidth="1"/>
    <col min="2" max="2" width="65.83203125" style="147" customWidth="1"/>
    <col min="3" max="3" width="112.5" style="147" customWidth="1"/>
    <col min="4" max="4" width="44" style="148" customWidth="1"/>
    <col min="5" max="16384" width="12.6640625" style="148"/>
  </cols>
  <sheetData>
    <row r="1" spans="1:4" ht="19" x14ac:dyDescent="0.2">
      <c r="A1" s="199" t="s">
        <v>113</v>
      </c>
      <c r="B1" s="210">
        <f>SUM(B46-(B37+B38+B39+B40+B44))</f>
        <v>18</v>
      </c>
      <c r="C1" s="166" t="s">
        <v>98</v>
      </c>
    </row>
    <row r="2" spans="1:4" ht="16" x14ac:dyDescent="0.2">
      <c r="B2" s="148"/>
      <c r="C2" s="148"/>
    </row>
    <row r="3" spans="1:4" ht="18" x14ac:dyDescent="0.2">
      <c r="A3" s="171" t="s">
        <v>246</v>
      </c>
      <c r="B3" s="171" t="s">
        <v>260</v>
      </c>
      <c r="C3" s="148"/>
    </row>
    <row r="4" spans="1:4" ht="18" customHeight="1" x14ac:dyDescent="0.2">
      <c r="A4" s="147" t="s">
        <v>230</v>
      </c>
      <c r="C4" s="148"/>
    </row>
    <row r="5" spans="1:4" ht="18" customHeight="1" x14ac:dyDescent="0.2">
      <c r="A5" s="148" t="s">
        <v>231</v>
      </c>
      <c r="C5" s="148"/>
    </row>
    <row r="6" spans="1:4" ht="18" customHeight="1" x14ac:dyDescent="0.2">
      <c r="A6" s="148" t="s">
        <v>232</v>
      </c>
      <c r="C6" s="148"/>
    </row>
    <row r="7" spans="1:4" ht="18" customHeight="1" x14ac:dyDescent="0.2">
      <c r="A7" s="148" t="s">
        <v>233</v>
      </c>
      <c r="C7" s="148"/>
    </row>
    <row r="8" spans="1:4" ht="18" customHeight="1" x14ac:dyDescent="0.2">
      <c r="A8" s="147" t="s">
        <v>234</v>
      </c>
      <c r="C8" s="148"/>
    </row>
    <row r="9" spans="1:4" ht="18" customHeight="1" x14ac:dyDescent="0.2">
      <c r="A9" s="148" t="s">
        <v>235</v>
      </c>
      <c r="C9" s="148"/>
    </row>
    <row r="10" spans="1:4" ht="18" customHeight="1" x14ac:dyDescent="0.2">
      <c r="A10" s="147" t="s">
        <v>236</v>
      </c>
      <c r="C10" s="148"/>
    </row>
    <row r="11" spans="1:4" ht="18" customHeight="1" x14ac:dyDescent="0.2">
      <c r="A11" s="147" t="s">
        <v>237</v>
      </c>
      <c r="C11" s="148"/>
    </row>
    <row r="12" spans="1:4" ht="18" customHeight="1" x14ac:dyDescent="0.2">
      <c r="B12" s="148"/>
      <c r="C12" s="148"/>
    </row>
    <row r="13" spans="1:4" s="147" customFormat="1" ht="18" x14ac:dyDescent="0.2">
      <c r="A13" s="168" t="s">
        <v>261</v>
      </c>
      <c r="B13" s="168" t="s">
        <v>263</v>
      </c>
    </row>
    <row r="14" spans="1:4" ht="323" x14ac:dyDescent="0.2">
      <c r="A14" s="192" t="s">
        <v>247</v>
      </c>
      <c r="B14" s="150" t="s">
        <v>314</v>
      </c>
      <c r="C14" s="148"/>
    </row>
    <row r="15" spans="1:4" ht="16" x14ac:dyDescent="0.2">
      <c r="A15" s="192"/>
      <c r="B15" s="175"/>
      <c r="C15" s="150"/>
    </row>
    <row r="16" spans="1:4" ht="19" x14ac:dyDescent="0.2">
      <c r="A16" s="169" t="s">
        <v>3</v>
      </c>
      <c r="B16" s="169" t="s">
        <v>289</v>
      </c>
      <c r="C16" s="169" t="s">
        <v>5</v>
      </c>
      <c r="D16" s="169" t="s">
        <v>228</v>
      </c>
    </row>
    <row r="17" spans="1:4" ht="34" x14ac:dyDescent="0.2">
      <c r="A17" s="207" t="s">
        <v>341</v>
      </c>
      <c r="B17" s="177" t="s">
        <v>248</v>
      </c>
      <c r="C17" s="154"/>
      <c r="D17" s="154"/>
    </row>
    <row r="18" spans="1:4" ht="17" x14ac:dyDescent="0.2">
      <c r="A18" s="208" t="s">
        <v>342</v>
      </c>
      <c r="B18" s="177" t="s">
        <v>248</v>
      </c>
      <c r="C18" s="154"/>
      <c r="D18" s="154"/>
    </row>
    <row r="19" spans="1:4" ht="34" x14ac:dyDescent="0.2">
      <c r="A19" s="208" t="s">
        <v>345</v>
      </c>
      <c r="B19" s="211" t="s">
        <v>101</v>
      </c>
      <c r="C19" s="154"/>
      <c r="D19" s="154"/>
    </row>
    <row r="20" spans="1:4" ht="34" x14ac:dyDescent="0.2">
      <c r="A20" s="209" t="s">
        <v>344</v>
      </c>
      <c r="B20" s="211" t="s">
        <v>101</v>
      </c>
      <c r="C20" s="154"/>
      <c r="D20" s="154"/>
    </row>
    <row r="21" spans="1:4" ht="34" x14ac:dyDescent="0.2">
      <c r="A21" s="209" t="s">
        <v>343</v>
      </c>
      <c r="B21" s="211" t="s">
        <v>101</v>
      </c>
      <c r="C21" s="154"/>
      <c r="D21" s="154"/>
    </row>
    <row r="22" spans="1:4" ht="17" x14ac:dyDescent="0.2">
      <c r="A22" s="207" t="s">
        <v>346</v>
      </c>
      <c r="B22" s="211" t="s">
        <v>102</v>
      </c>
      <c r="C22" s="154"/>
      <c r="D22" s="154"/>
    </row>
    <row r="23" spans="1:4" ht="17" x14ac:dyDescent="0.2">
      <c r="A23" s="208" t="s">
        <v>116</v>
      </c>
      <c r="B23" s="211" t="s">
        <v>102</v>
      </c>
      <c r="C23" s="154"/>
      <c r="D23" s="154"/>
    </row>
    <row r="24" spans="1:4" ht="17" x14ac:dyDescent="0.2">
      <c r="A24" s="208" t="s">
        <v>117</v>
      </c>
      <c r="B24" s="211" t="s">
        <v>102</v>
      </c>
      <c r="C24" s="154"/>
      <c r="D24" s="154"/>
    </row>
    <row r="25" spans="1:4" ht="34" x14ac:dyDescent="0.2">
      <c r="A25" s="207" t="s">
        <v>348</v>
      </c>
      <c r="B25" s="211" t="s">
        <v>347</v>
      </c>
      <c r="C25" s="154"/>
      <c r="D25" s="154"/>
    </row>
    <row r="26" spans="1:4" ht="34" x14ac:dyDescent="0.2">
      <c r="A26" s="208" t="s">
        <v>349</v>
      </c>
      <c r="B26" s="211" t="s">
        <v>347</v>
      </c>
      <c r="C26" s="154"/>
      <c r="D26" s="154"/>
    </row>
    <row r="27" spans="1:4" ht="17" x14ac:dyDescent="0.2">
      <c r="A27" s="208" t="s">
        <v>118</v>
      </c>
      <c r="B27" s="211" t="s">
        <v>347</v>
      </c>
      <c r="C27" s="154"/>
      <c r="D27" s="154"/>
    </row>
    <row r="28" spans="1:4" ht="17" x14ac:dyDescent="0.2">
      <c r="A28" s="208" t="s">
        <v>119</v>
      </c>
      <c r="B28" s="211" t="s">
        <v>347</v>
      </c>
      <c r="C28" s="154"/>
      <c r="D28" s="154"/>
    </row>
    <row r="29" spans="1:4" ht="17" x14ac:dyDescent="0.2">
      <c r="A29" s="208" t="s">
        <v>120</v>
      </c>
      <c r="B29" s="211" t="s">
        <v>347</v>
      </c>
      <c r="C29" s="154"/>
      <c r="D29" s="154"/>
    </row>
    <row r="30" spans="1:4" ht="17" x14ac:dyDescent="0.2">
      <c r="A30" s="207" t="s">
        <v>350</v>
      </c>
      <c r="B30" s="212" t="s">
        <v>104</v>
      </c>
      <c r="C30" s="154"/>
      <c r="D30" s="154"/>
    </row>
    <row r="31" spans="1:4" ht="17" x14ac:dyDescent="0.2">
      <c r="A31" s="208" t="s">
        <v>351</v>
      </c>
      <c r="B31" s="212" t="s">
        <v>104</v>
      </c>
      <c r="C31" s="154"/>
      <c r="D31" s="154"/>
    </row>
    <row r="32" spans="1:4" ht="17" x14ac:dyDescent="0.2">
      <c r="A32" s="208" t="s">
        <v>352</v>
      </c>
      <c r="B32" s="212" t="s">
        <v>104</v>
      </c>
      <c r="C32" s="154"/>
      <c r="D32" s="154"/>
    </row>
    <row r="33" spans="1:4" ht="34" x14ac:dyDescent="0.2">
      <c r="A33" s="208" t="s">
        <v>353</v>
      </c>
      <c r="B33" s="212" t="s">
        <v>104</v>
      </c>
      <c r="C33" s="154"/>
      <c r="D33" s="154"/>
    </row>
    <row r="34" spans="1:4" s="147" customFormat="1" ht="34" customHeight="1" x14ac:dyDescent="0.2">
      <c r="A34" s="154" t="s">
        <v>186</v>
      </c>
      <c r="B34" s="177" t="s">
        <v>185</v>
      </c>
      <c r="C34" s="154"/>
      <c r="D34" s="154"/>
    </row>
    <row r="36" spans="1:4" ht="19" x14ac:dyDescent="0.2">
      <c r="A36" s="178" t="s">
        <v>290</v>
      </c>
      <c r="B36" s="179" t="s">
        <v>252</v>
      </c>
      <c r="C36" s="157" t="s">
        <v>297</v>
      </c>
    </row>
    <row r="37" spans="1:4" ht="15" customHeight="1" x14ac:dyDescent="0.2">
      <c r="A37" s="162" t="s">
        <v>148</v>
      </c>
      <c r="B37" s="163">
        <f>COUNTIF($C$16:$C$34,'Status Levels'!C3)</f>
        <v>0</v>
      </c>
      <c r="C37" s="164">
        <f t="shared" ref="C37:C41" si="0">IF($B$45=0,0,B37/$B$45)</f>
        <v>0</v>
      </c>
    </row>
    <row r="38" spans="1:4" ht="15" customHeight="1" x14ac:dyDescent="0.2">
      <c r="A38" s="162" t="s">
        <v>291</v>
      </c>
      <c r="B38" s="163">
        <f>COUNTIF($C$16:$C$34,'Status Levels'!C4)</f>
        <v>0</v>
      </c>
      <c r="C38" s="164">
        <f t="shared" si="0"/>
        <v>0</v>
      </c>
    </row>
    <row r="39" spans="1:4" ht="15" customHeight="1" x14ac:dyDescent="0.2">
      <c r="A39" s="162" t="s">
        <v>151</v>
      </c>
      <c r="B39" s="163">
        <f>COUNTIF($C$16:$C$34,'Status Levels'!C5)</f>
        <v>0</v>
      </c>
      <c r="C39" s="164">
        <f t="shared" si="0"/>
        <v>0</v>
      </c>
    </row>
    <row r="40" spans="1:4" ht="15" customHeight="1" x14ac:dyDescent="0.2">
      <c r="A40" s="162" t="s">
        <v>292</v>
      </c>
      <c r="B40" s="163">
        <f>COUNTIF($C$16:$C$34,'Status Levels'!C6)</f>
        <v>0</v>
      </c>
      <c r="C40" s="164">
        <f t="shared" si="0"/>
        <v>0</v>
      </c>
    </row>
    <row r="41" spans="1:4" ht="15" customHeight="1" x14ac:dyDescent="0.2">
      <c r="A41" s="162" t="s">
        <v>296</v>
      </c>
      <c r="B41" s="163">
        <f>SUM(B37:B40)</f>
        <v>0</v>
      </c>
      <c r="C41" s="164">
        <f t="shared" si="0"/>
        <v>0</v>
      </c>
    </row>
    <row r="42" spans="1:4" ht="15" customHeight="1" x14ac:dyDescent="0.2">
      <c r="A42" s="180"/>
      <c r="B42" s="180"/>
      <c r="C42" s="180"/>
    </row>
    <row r="43" spans="1:4" ht="18" x14ac:dyDescent="0.2">
      <c r="A43" s="181" t="s">
        <v>293</v>
      </c>
      <c r="B43" s="181" t="s">
        <v>294</v>
      </c>
      <c r="C43" s="181" t="s">
        <v>295</v>
      </c>
    </row>
    <row r="44" spans="1:4" ht="15" customHeight="1" x14ac:dyDescent="0.2">
      <c r="A44" s="165" t="s">
        <v>204</v>
      </c>
      <c r="B44" s="163">
        <f>COUNTIF($C$16:$C$34,'Status Levels'!C2)</f>
        <v>0</v>
      </c>
      <c r="C44" s="164">
        <f>B44/$B$46</f>
        <v>0</v>
      </c>
    </row>
    <row r="45" spans="1:4" ht="15" customHeight="1" x14ac:dyDescent="0.2">
      <c r="A45" s="165" t="s">
        <v>298</v>
      </c>
      <c r="B45" s="159">
        <f>B46-B44</f>
        <v>18</v>
      </c>
      <c r="C45" s="182">
        <f>B45/B46</f>
        <v>1</v>
      </c>
    </row>
    <row r="46" spans="1:4" ht="15" customHeight="1" x14ac:dyDescent="0.2">
      <c r="A46" s="165" t="s">
        <v>184</v>
      </c>
      <c r="B46" s="159">
        <v>18</v>
      </c>
      <c r="C46" s="182">
        <f>B46/B46</f>
        <v>1</v>
      </c>
    </row>
  </sheetData>
  <phoneticPr fontId="51" type="noConversion"/>
  <pageMargins left="0.7" right="0.7" top="0.75" bottom="0.75" header="0" footer="0"/>
  <pageSetup orientation="landscape" r:id="rId1"/>
  <tableParts count="5">
    <tablePart r:id="rId2"/>
    <tablePart r:id="rId3"/>
    <tablePart r:id="rId4"/>
    <tablePart r:id="rId5"/>
    <tablePart r:id="rId6"/>
  </tableParts>
  <extLst>
    <ext xmlns:x14="http://schemas.microsoft.com/office/spreadsheetml/2009/9/main" uri="{78C0D931-6437-407d-A8EE-F0AAD7539E65}">
      <x14:conditionalFormattings>
        <x14:conditionalFormatting xmlns:xm="http://schemas.microsoft.com/office/excel/2006/main">
          <x14:cfRule type="expression" priority="1423" id="{C92DEAC5-BCB5-4BED-A372-2C77B286ACEA}">
            <xm:f>$C16:$C34='Status Levels'!$C$6</xm:f>
            <x14:dxf>
              <fill>
                <patternFill>
                  <bgColor rgb="FFFF99FF"/>
                </patternFill>
              </fill>
            </x14:dxf>
          </x14:cfRule>
          <x14:cfRule type="expression" priority="1424" id="{B18A1042-D96C-4BB1-AEC3-4E25DFF7AAF2}">
            <xm:f>$C16:$C34='Status Levels'!$C$5</xm:f>
            <x14:dxf>
              <fill>
                <patternFill>
                  <bgColor theme="7" tint="0.59996337778862885"/>
                </patternFill>
              </fill>
            </x14:dxf>
          </x14:cfRule>
          <x14:cfRule type="expression" priority="1425" id="{33E20379-DD02-43E8-9980-EF5ED15CD8FA}">
            <xm:f>$C16:$C34='Status Levels'!$C$4</xm:f>
            <x14:dxf>
              <fill>
                <patternFill>
                  <bgColor theme="6" tint="0.59996337778862885"/>
                </patternFill>
              </fill>
            </x14:dxf>
          </x14:cfRule>
          <x14:cfRule type="expression" priority="1426" id="{0817865A-D444-458B-9BEE-8829951C11FF}">
            <xm:f>$C16:$C34='Status Levels'!$C$3</xm:f>
            <x14:dxf>
              <fill>
                <patternFill>
                  <bgColor theme="5" tint="0.59996337778862885"/>
                </patternFill>
              </fill>
            </x14:dxf>
          </x14:cfRule>
          <x14:cfRule type="expression" priority="1427" id="{C7D0DCC3-CE3B-4A53-A769-ABB531D40B12}">
            <xm:f>$C16:$C34='Status Levels'!$C$2</xm:f>
            <x14:dxf>
              <fill>
                <patternFill>
                  <bgColor theme="4" tint="0.59996337778862885"/>
                </patternFill>
              </fill>
            </x14:dxf>
          </x14:cfRule>
          <xm:sqref>C16:D34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ABE9FF80-20E7-4046-9896-09544CA52D39}">
          <x14:formula1>
            <xm:f>'Status Levels'!$C$2:$C$6</xm:f>
          </x14:formula1>
          <xm:sqref>C17:C34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FD9B7-B406-694C-8516-C4F055B6E576}">
  <sheetPr>
    <outlinePr summaryBelow="0" summaryRight="0"/>
  </sheetPr>
  <dimension ref="A1:E45"/>
  <sheetViews>
    <sheetView topLeftCell="A14" zoomScale="120" zoomScaleNormal="120" workbookViewId="0">
      <selection activeCell="A36" sqref="A36:XFD36"/>
    </sheetView>
  </sheetViews>
  <sheetFormatPr baseColWidth="10" defaultColWidth="12.6640625" defaultRowHeight="15" customHeight="1" x14ac:dyDescent="0.2"/>
  <cols>
    <col min="1" max="1" width="72.5" style="161" customWidth="1"/>
    <col min="2" max="2" width="65.83203125" style="147" customWidth="1"/>
    <col min="3" max="3" width="134.1640625" style="147" customWidth="1"/>
    <col min="4" max="23" width="38.6640625" style="147" customWidth="1"/>
    <col min="24" max="16384" width="12.6640625" style="147"/>
  </cols>
  <sheetData>
    <row r="1" spans="1:4" ht="19" x14ac:dyDescent="0.2">
      <c r="A1" s="166" t="s">
        <v>113</v>
      </c>
      <c r="B1" s="166">
        <f>SUM(B45-(B36+B37+B38+B39+B43))</f>
        <v>31</v>
      </c>
      <c r="C1" s="167" t="s">
        <v>65</v>
      </c>
      <c r="D1" s="153"/>
    </row>
    <row r="2" spans="1:4" ht="16" x14ac:dyDescent="0.2">
      <c r="A2" s="148"/>
      <c r="B2" s="148"/>
      <c r="C2" s="113"/>
      <c r="D2" s="146"/>
    </row>
    <row r="3" spans="1:4" ht="18" x14ac:dyDescent="0.2">
      <c r="A3" s="171" t="s">
        <v>242</v>
      </c>
      <c r="B3" s="171" t="s">
        <v>260</v>
      </c>
      <c r="C3" s="148"/>
    </row>
    <row r="4" spans="1:4" ht="16" x14ac:dyDescent="0.2">
      <c r="A4" s="147" t="s">
        <v>230</v>
      </c>
      <c r="C4" s="148"/>
    </row>
    <row r="5" spans="1:4" ht="16" x14ac:dyDescent="0.2">
      <c r="A5" s="148" t="s">
        <v>231</v>
      </c>
      <c r="C5" s="148"/>
    </row>
    <row r="6" spans="1:4" ht="16" x14ac:dyDescent="0.2">
      <c r="A6" s="148" t="s">
        <v>232</v>
      </c>
      <c r="C6" s="148"/>
    </row>
    <row r="7" spans="1:4" ht="16" x14ac:dyDescent="0.2">
      <c r="A7" s="148" t="s">
        <v>233</v>
      </c>
      <c r="C7" s="148"/>
    </row>
    <row r="8" spans="1:4" ht="16" x14ac:dyDescent="0.2">
      <c r="A8" s="147" t="s">
        <v>234</v>
      </c>
      <c r="C8" s="148"/>
    </row>
    <row r="9" spans="1:4" ht="16" x14ac:dyDescent="0.2">
      <c r="A9" s="148" t="s">
        <v>235</v>
      </c>
      <c r="C9" s="148"/>
    </row>
    <row r="10" spans="1:4" ht="16" x14ac:dyDescent="0.2">
      <c r="A10" s="147" t="s">
        <v>236</v>
      </c>
      <c r="C10" s="148"/>
    </row>
    <row r="11" spans="1:4" ht="16" x14ac:dyDescent="0.2">
      <c r="A11" s="147" t="s">
        <v>237</v>
      </c>
      <c r="C11" s="148"/>
    </row>
    <row r="12" spans="1:4" s="148" customFormat="1" ht="20.25" customHeight="1" x14ac:dyDescent="0.2"/>
    <row r="13" spans="1:4" ht="18" x14ac:dyDescent="0.2">
      <c r="A13" s="168" t="s">
        <v>261</v>
      </c>
      <c r="B13" s="168" t="s">
        <v>263</v>
      </c>
    </row>
    <row r="14" spans="1:4" ht="409.5" customHeight="1" x14ac:dyDescent="0.2">
      <c r="A14" s="149" t="s">
        <v>303</v>
      </c>
      <c r="B14" s="150" t="s">
        <v>304</v>
      </c>
      <c r="C14" s="151"/>
    </row>
    <row r="15" spans="1:4" ht="16" x14ac:dyDescent="0.2">
      <c r="A15" s="149"/>
      <c r="B15" s="152"/>
      <c r="C15" s="150"/>
      <c r="D15" s="151"/>
    </row>
    <row r="16" spans="1:4" ht="19" x14ac:dyDescent="0.2">
      <c r="A16" s="170" t="s">
        <v>3</v>
      </c>
      <c r="B16" s="169" t="s">
        <v>289</v>
      </c>
      <c r="C16" s="169" t="s">
        <v>5</v>
      </c>
      <c r="D16" s="169" t="s">
        <v>228</v>
      </c>
    </row>
    <row r="17" spans="1:5" ht="34" x14ac:dyDescent="0.2">
      <c r="A17" s="154" t="s">
        <v>323</v>
      </c>
      <c r="B17" s="177" t="s">
        <v>66</v>
      </c>
      <c r="C17" s="154"/>
      <c r="D17" s="154"/>
      <c r="E17" s="151"/>
    </row>
    <row r="18" spans="1:5" ht="34" x14ac:dyDescent="0.2">
      <c r="A18" s="154" t="s">
        <v>67</v>
      </c>
      <c r="B18" s="177" t="s">
        <v>66</v>
      </c>
      <c r="C18" s="154"/>
      <c r="D18" s="154"/>
      <c r="E18" s="151"/>
    </row>
    <row r="19" spans="1:5" ht="34" x14ac:dyDescent="0.2">
      <c r="A19" s="154" t="s">
        <v>317</v>
      </c>
      <c r="B19" s="177" t="s">
        <v>66</v>
      </c>
      <c r="C19" s="154"/>
      <c r="D19" s="154"/>
      <c r="E19" s="151"/>
    </row>
    <row r="20" spans="1:5" ht="17" x14ac:dyDescent="0.2">
      <c r="A20" s="154" t="s">
        <v>318</v>
      </c>
      <c r="B20" s="177" t="s">
        <v>66</v>
      </c>
      <c r="C20" s="154"/>
      <c r="D20" s="154"/>
      <c r="E20" s="151"/>
    </row>
    <row r="21" spans="1:5" ht="34" x14ac:dyDescent="0.2">
      <c r="A21" s="154" t="s">
        <v>319</v>
      </c>
      <c r="B21" s="177" t="s">
        <v>66</v>
      </c>
      <c r="C21" s="154"/>
      <c r="D21" s="154"/>
      <c r="E21" s="151"/>
    </row>
    <row r="22" spans="1:5" ht="17" x14ac:dyDescent="0.2">
      <c r="A22" s="154" t="s">
        <v>320</v>
      </c>
      <c r="B22" s="177" t="s">
        <v>68</v>
      </c>
      <c r="C22" s="154"/>
      <c r="D22" s="154"/>
      <c r="E22" s="151"/>
    </row>
    <row r="23" spans="1:5" ht="17" x14ac:dyDescent="0.2">
      <c r="A23" s="154" t="s">
        <v>69</v>
      </c>
      <c r="B23" s="177" t="s">
        <v>68</v>
      </c>
      <c r="C23" s="154"/>
      <c r="D23" s="154"/>
      <c r="E23" s="151"/>
    </row>
    <row r="24" spans="1:5" ht="17" x14ac:dyDescent="0.2">
      <c r="A24" s="154" t="s">
        <v>70</v>
      </c>
      <c r="B24" s="177" t="s">
        <v>68</v>
      </c>
      <c r="C24" s="154"/>
      <c r="D24" s="154"/>
      <c r="E24" s="151"/>
    </row>
    <row r="25" spans="1:5" ht="34" x14ac:dyDescent="0.2">
      <c r="A25" s="154" t="s">
        <v>321</v>
      </c>
      <c r="B25" s="177" t="s">
        <v>68</v>
      </c>
      <c r="C25" s="154"/>
      <c r="D25" s="154"/>
      <c r="E25" s="151"/>
    </row>
    <row r="26" spans="1:5" ht="17" x14ac:dyDescent="0.2">
      <c r="A26" s="154" t="s">
        <v>71</v>
      </c>
      <c r="B26" s="177" t="s">
        <v>68</v>
      </c>
      <c r="C26" s="154"/>
      <c r="D26" s="154"/>
      <c r="E26" s="151"/>
    </row>
    <row r="27" spans="1:5" ht="17" x14ac:dyDescent="0.2">
      <c r="A27" s="154" t="s">
        <v>325</v>
      </c>
      <c r="B27" s="177" t="s">
        <v>68</v>
      </c>
      <c r="C27" s="154"/>
      <c r="D27" s="154"/>
      <c r="E27" s="151"/>
    </row>
    <row r="28" spans="1:5" ht="17" x14ac:dyDescent="0.2">
      <c r="A28" s="154" t="s">
        <v>361</v>
      </c>
      <c r="B28" s="177" t="s">
        <v>68</v>
      </c>
      <c r="C28" s="154"/>
      <c r="D28" s="154"/>
      <c r="E28" s="151"/>
    </row>
    <row r="29" spans="1:5" ht="17" x14ac:dyDescent="0.2">
      <c r="A29" s="154" t="s">
        <v>322</v>
      </c>
      <c r="B29" s="177" t="s">
        <v>68</v>
      </c>
      <c r="C29" s="154"/>
      <c r="D29" s="154"/>
      <c r="E29" s="151"/>
    </row>
    <row r="30" spans="1:5" ht="34" x14ac:dyDescent="0.2">
      <c r="A30" s="154" t="s">
        <v>305</v>
      </c>
      <c r="B30" s="177" t="s">
        <v>72</v>
      </c>
      <c r="C30" s="154"/>
      <c r="D30" s="154"/>
      <c r="E30" s="151"/>
    </row>
    <row r="31" spans="1:5" ht="34" x14ac:dyDescent="0.2">
      <c r="A31" s="154" t="s">
        <v>73</v>
      </c>
      <c r="B31" s="177" t="s">
        <v>72</v>
      </c>
      <c r="C31" s="154"/>
      <c r="D31" s="154"/>
      <c r="E31" s="151"/>
    </row>
    <row r="32" spans="1:5" ht="17" x14ac:dyDescent="0.2">
      <c r="A32" s="154" t="s">
        <v>324</v>
      </c>
      <c r="B32" s="177" t="s">
        <v>72</v>
      </c>
      <c r="C32" s="154"/>
      <c r="D32" s="154"/>
      <c r="E32" s="151"/>
    </row>
    <row r="33" spans="1:5" ht="37" customHeight="1" x14ac:dyDescent="0.2">
      <c r="A33" s="154" t="s">
        <v>186</v>
      </c>
      <c r="B33" s="177" t="s">
        <v>185</v>
      </c>
      <c r="C33" s="154"/>
      <c r="D33" s="154"/>
      <c r="E33" s="158"/>
    </row>
    <row r="34" spans="1:5" ht="16" x14ac:dyDescent="0.2"/>
    <row r="35" spans="1:5" ht="19" x14ac:dyDescent="0.2">
      <c r="A35" s="172" t="s">
        <v>290</v>
      </c>
      <c r="B35" s="156" t="s">
        <v>252</v>
      </c>
      <c r="C35" s="157" t="s">
        <v>297</v>
      </c>
    </row>
    <row r="36" spans="1:5" ht="15" customHeight="1" x14ac:dyDescent="0.2">
      <c r="A36" s="162" t="s">
        <v>148</v>
      </c>
      <c r="B36" s="163">
        <f>COUNTIF($C$16:$C$33,'Status Levels'!C3)</f>
        <v>0</v>
      </c>
      <c r="C36" s="164">
        <f t="shared" ref="C36:C39" si="0">IF($B$44=0,0,B36/$B$44)</f>
        <v>0</v>
      </c>
    </row>
    <row r="37" spans="1:5" ht="15" customHeight="1" x14ac:dyDescent="0.2">
      <c r="A37" s="162" t="s">
        <v>291</v>
      </c>
      <c r="B37" s="163">
        <f>COUNTIF($C$16:$C$33,'Status Levels'!C4)</f>
        <v>0</v>
      </c>
      <c r="C37" s="164">
        <f t="shared" si="0"/>
        <v>0</v>
      </c>
    </row>
    <row r="38" spans="1:5" ht="15" customHeight="1" x14ac:dyDescent="0.2">
      <c r="A38" s="162" t="s">
        <v>151</v>
      </c>
      <c r="B38" s="163">
        <f>COUNTIF($C$16:$C$33,'Status Levels'!C5)</f>
        <v>0</v>
      </c>
      <c r="C38" s="164">
        <f t="shared" si="0"/>
        <v>0</v>
      </c>
    </row>
    <row r="39" spans="1:5" ht="15" customHeight="1" x14ac:dyDescent="0.2">
      <c r="A39" s="162" t="s">
        <v>292</v>
      </c>
      <c r="B39" s="163">
        <f>COUNTIF($C$16:$C$33,'Status Levels'!C6)</f>
        <v>0</v>
      </c>
      <c r="C39" s="164">
        <f t="shared" si="0"/>
        <v>0</v>
      </c>
    </row>
    <row r="40" spans="1:5" ht="15" customHeight="1" x14ac:dyDescent="0.2">
      <c r="A40" s="162" t="s">
        <v>296</v>
      </c>
      <c r="B40" s="163">
        <f>SUM(B36:B39)</f>
        <v>0</v>
      </c>
      <c r="C40" s="164">
        <f>IF($B$44=0,0,B40/$B$44)</f>
        <v>0</v>
      </c>
    </row>
    <row r="41" spans="1:5" ht="15" customHeight="1" x14ac:dyDescent="0.2">
      <c r="A41" s="148"/>
      <c r="B41" s="148"/>
      <c r="C41" s="148"/>
    </row>
    <row r="42" spans="1:5" ht="18" x14ac:dyDescent="0.2">
      <c r="A42" s="173" t="s">
        <v>293</v>
      </c>
      <c r="B42" s="173" t="s">
        <v>294</v>
      </c>
      <c r="C42" s="173" t="s">
        <v>295</v>
      </c>
    </row>
    <row r="43" spans="1:5" ht="15" customHeight="1" x14ac:dyDescent="0.2">
      <c r="A43" s="158" t="s">
        <v>204</v>
      </c>
      <c r="B43" s="163">
        <f>COUNTIF($C$16:$C$33,'Status Levels'!C2)</f>
        <v>0</v>
      </c>
      <c r="C43" s="164">
        <f>B43/$B$45</f>
        <v>0</v>
      </c>
    </row>
    <row r="44" spans="1:5" ht="15" customHeight="1" x14ac:dyDescent="0.2">
      <c r="A44" s="158" t="s">
        <v>298</v>
      </c>
      <c r="B44" s="159">
        <f>B45-B43</f>
        <v>31</v>
      </c>
      <c r="C44" s="160">
        <f>B44/B45</f>
        <v>1</v>
      </c>
    </row>
    <row r="45" spans="1:5" ht="15" customHeight="1" x14ac:dyDescent="0.2">
      <c r="A45" s="165" t="s">
        <v>184</v>
      </c>
      <c r="B45" s="159">
        <v>31</v>
      </c>
      <c r="C45" s="160">
        <f>B45/B45</f>
        <v>1</v>
      </c>
    </row>
  </sheetData>
  <phoneticPr fontId="50" type="noConversion"/>
  <pageMargins left="0.7" right="0.7" top="0.75" bottom="0.75" header="0" footer="0"/>
  <pageSetup orientation="landscape"/>
  <tableParts count="5">
    <tablePart r:id="rId1"/>
    <tablePart r:id="rId2"/>
    <tablePart r:id="rId3"/>
    <tablePart r:id="rId4"/>
    <tablePart r:id="rId5"/>
  </tableParts>
  <extLst>
    <ext xmlns:x14="http://schemas.microsoft.com/office/spreadsheetml/2009/9/main" uri="{78C0D931-6437-407d-A8EE-F0AAD7539E65}">
      <x14:conditionalFormattings>
        <x14:conditionalFormatting xmlns:xm="http://schemas.microsoft.com/office/excel/2006/main">
          <x14:cfRule type="expression" priority="1678" id="{25F85EDC-FF72-44A7-B6C2-EF4092EC32F0}">
            <xm:f>$C16:$C33='Status Levels'!$C$6</xm:f>
            <x14:dxf>
              <fill>
                <patternFill>
                  <bgColor rgb="FFFF99FF"/>
                </patternFill>
              </fill>
            </x14:dxf>
          </x14:cfRule>
          <x14:cfRule type="expression" priority="1679" id="{00A7906C-8E2E-4850-96DC-B21473CE3B7C}">
            <xm:f>$C16:$C33='Status Levels'!$C$5</xm:f>
            <x14:dxf>
              <fill>
                <patternFill>
                  <bgColor theme="7" tint="0.59996337778862885"/>
                </patternFill>
              </fill>
            </x14:dxf>
          </x14:cfRule>
          <x14:cfRule type="expression" priority="1680" id="{03F3D13D-F7C7-44EB-855C-FD5A6EF106EF}">
            <xm:f>$C16:$C33='Status Levels'!$C$4</xm:f>
            <x14:dxf>
              <fill>
                <patternFill>
                  <bgColor theme="6" tint="0.59996337778862885"/>
                </patternFill>
              </fill>
            </x14:dxf>
          </x14:cfRule>
          <x14:cfRule type="expression" priority="1681" id="{4536A784-3387-4FFF-B2E6-FE2721294B18}">
            <xm:f>$C16:$C33='Status Levels'!$C$3</xm:f>
            <x14:dxf>
              <fill>
                <patternFill>
                  <bgColor theme="5" tint="0.59996337778862885"/>
                </patternFill>
              </fill>
            </x14:dxf>
          </x14:cfRule>
          <x14:cfRule type="expression" priority="1682" id="{37152A7A-7C62-4E1B-8FAD-97B8549059B9}">
            <xm:f>$C16:$C33='Status Levels'!$C$2</xm:f>
            <x14:dxf>
              <fill>
                <patternFill>
                  <bgColor theme="4" tint="0.59996337778862885"/>
                </patternFill>
              </fill>
            </x14:dxf>
          </x14:cfRule>
          <xm:sqref>C16:D29</xm:sqref>
        </x14:conditionalFormatting>
        <x14:conditionalFormatting xmlns:xm="http://schemas.microsoft.com/office/excel/2006/main">
          <x14:cfRule type="expression" priority="1673" id="{25F85EDC-FF72-44A7-B6C2-EF4092EC32F0}">
            <xm:f>$C30:$C51='Status Levels'!$C$6</xm:f>
            <x14:dxf>
              <fill>
                <patternFill>
                  <bgColor rgb="FFFF99FF"/>
                </patternFill>
              </fill>
            </x14:dxf>
          </x14:cfRule>
          <x14:cfRule type="expression" priority="1674" id="{00A7906C-8E2E-4850-96DC-B21473CE3B7C}">
            <xm:f>$C30:$C51='Status Levels'!$C$5</xm:f>
            <x14:dxf>
              <fill>
                <patternFill>
                  <bgColor theme="7" tint="0.59996337778862885"/>
                </patternFill>
              </fill>
            </x14:dxf>
          </x14:cfRule>
          <x14:cfRule type="expression" priority="1675" id="{03F3D13D-F7C7-44EB-855C-FD5A6EF106EF}">
            <xm:f>$C30:$C51='Status Levels'!$C$4</xm:f>
            <x14:dxf>
              <fill>
                <patternFill>
                  <bgColor theme="6" tint="0.59996337778862885"/>
                </patternFill>
              </fill>
            </x14:dxf>
          </x14:cfRule>
          <x14:cfRule type="expression" priority="1676" id="{4536A784-3387-4FFF-B2E6-FE2721294B18}">
            <xm:f>$C30:$C51='Status Levels'!$C$3</xm:f>
            <x14:dxf>
              <fill>
                <patternFill>
                  <bgColor theme="5" tint="0.59996337778862885"/>
                </patternFill>
              </fill>
            </x14:dxf>
          </x14:cfRule>
          <x14:cfRule type="expression" priority="1677" id="{37152A7A-7C62-4E1B-8FAD-97B8549059B9}">
            <xm:f>$C30:$C51='Status Levels'!$C$2</xm:f>
            <x14:dxf>
              <fill>
                <patternFill>
                  <bgColor theme="4" tint="0.59996337778862885"/>
                </patternFill>
              </fill>
            </x14:dxf>
          </x14:cfRule>
          <xm:sqref>C30:D31</xm:sqref>
        </x14:conditionalFormatting>
        <x14:conditionalFormatting xmlns:xm="http://schemas.microsoft.com/office/excel/2006/main">
          <x14:cfRule type="expression" priority="1668" id="{25F85EDC-FF72-44A7-B6C2-EF4092EC32F0}">
            <xm:f>$C32:$C54='Status Levels'!$C$6</xm:f>
            <x14:dxf>
              <fill>
                <patternFill>
                  <bgColor rgb="FFFF99FF"/>
                </patternFill>
              </fill>
            </x14:dxf>
          </x14:cfRule>
          <x14:cfRule type="expression" priority="1669" id="{00A7906C-8E2E-4850-96DC-B21473CE3B7C}">
            <xm:f>$C32:$C54='Status Levels'!$C$5</xm:f>
            <x14:dxf>
              <fill>
                <patternFill>
                  <bgColor theme="7" tint="0.59996337778862885"/>
                </patternFill>
              </fill>
            </x14:dxf>
          </x14:cfRule>
          <x14:cfRule type="expression" priority="1670" id="{03F3D13D-F7C7-44EB-855C-FD5A6EF106EF}">
            <xm:f>$C32:$C54='Status Levels'!$C$4</xm:f>
            <x14:dxf>
              <fill>
                <patternFill>
                  <bgColor theme="6" tint="0.59996337778862885"/>
                </patternFill>
              </fill>
            </x14:dxf>
          </x14:cfRule>
          <x14:cfRule type="expression" priority="1671" id="{4536A784-3387-4FFF-B2E6-FE2721294B18}">
            <xm:f>$C32:$C54='Status Levels'!$C$3</xm:f>
            <x14:dxf>
              <fill>
                <patternFill>
                  <bgColor theme="5" tint="0.59996337778862885"/>
                </patternFill>
              </fill>
            </x14:dxf>
          </x14:cfRule>
          <x14:cfRule type="expression" priority="1672" id="{37152A7A-7C62-4E1B-8FAD-97B8549059B9}">
            <xm:f>$C32:$C54='Status Levels'!$C$2</xm:f>
            <x14:dxf>
              <fill>
                <patternFill>
                  <bgColor theme="4" tint="0.59996337778862885"/>
                </patternFill>
              </fill>
            </x14:dxf>
          </x14:cfRule>
          <xm:sqref>C32:D32</xm:sqref>
        </x14:conditionalFormatting>
        <x14:conditionalFormatting xmlns:xm="http://schemas.microsoft.com/office/excel/2006/main">
          <x14:cfRule type="expression" priority="1056" id="{25F85EDC-FF72-44A7-B6C2-EF4092EC32F0}">
            <xm:f>$C33:$C64='Status Levels'!$C$6</xm:f>
            <x14:dxf>
              <fill>
                <patternFill>
                  <bgColor rgb="FFFF99FF"/>
                </patternFill>
              </fill>
            </x14:dxf>
          </x14:cfRule>
          <x14:cfRule type="expression" priority="1057" id="{00A7906C-8E2E-4850-96DC-B21473CE3B7C}">
            <xm:f>$C33:$C64='Status Levels'!$C$5</xm:f>
            <x14:dxf>
              <fill>
                <patternFill>
                  <bgColor theme="7" tint="0.59996337778862885"/>
                </patternFill>
              </fill>
            </x14:dxf>
          </x14:cfRule>
          <x14:cfRule type="expression" priority="1058" id="{03F3D13D-F7C7-44EB-855C-FD5A6EF106EF}">
            <xm:f>$C33:$C64='Status Levels'!$C$4</xm:f>
            <x14:dxf>
              <fill>
                <patternFill>
                  <bgColor theme="6" tint="0.59996337778862885"/>
                </patternFill>
              </fill>
            </x14:dxf>
          </x14:cfRule>
          <x14:cfRule type="expression" priority="1059" id="{4536A784-3387-4FFF-B2E6-FE2721294B18}">
            <xm:f>$C33:$C64='Status Levels'!$C$3</xm:f>
            <x14:dxf>
              <fill>
                <patternFill>
                  <bgColor theme="5" tint="0.59996337778862885"/>
                </patternFill>
              </fill>
            </x14:dxf>
          </x14:cfRule>
          <x14:cfRule type="expression" priority="1060" id="{37152A7A-7C62-4E1B-8FAD-97B8549059B9}">
            <xm:f>$C33:$C64='Status Levels'!$C$2</xm:f>
            <x14:dxf>
              <fill>
                <patternFill>
                  <bgColor theme="4" tint="0.59996337778862885"/>
                </patternFill>
              </fill>
            </x14:dxf>
          </x14:cfRule>
          <xm:sqref>C33:D33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83347DB7-873D-4CB5-9465-F5378AF4D5EB}">
          <x14:formula1>
            <xm:f>'Status Levels'!$C$2:$C$6</xm:f>
          </x14:formula1>
          <xm:sqref>C17:C33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B75DF-7AFB-4FFB-BE74-3C96432B6530}">
  <dimension ref="A1:C7"/>
  <sheetViews>
    <sheetView zoomScale="115" zoomScaleNormal="115" workbookViewId="0">
      <selection activeCell="A2" sqref="A2"/>
    </sheetView>
  </sheetViews>
  <sheetFormatPr baseColWidth="10" defaultColWidth="8.83203125" defaultRowHeight="13" x14ac:dyDescent="0.15"/>
  <cols>
    <col min="1" max="1" width="21.5" customWidth="1"/>
    <col min="2" max="2" width="18.6640625" customWidth="1"/>
    <col min="3" max="3" width="13.5" customWidth="1"/>
  </cols>
  <sheetData>
    <row r="1" spans="1:3" ht="18" x14ac:dyDescent="0.2">
      <c r="A1" s="141" t="s">
        <v>299</v>
      </c>
      <c r="B1" s="141" t="s">
        <v>300</v>
      </c>
      <c r="C1" s="140" t="s">
        <v>301</v>
      </c>
    </row>
    <row r="2" spans="1:3" ht="18" x14ac:dyDescent="0.2">
      <c r="A2" s="134">
        <v>0</v>
      </c>
      <c r="B2" s="135" t="s">
        <v>135</v>
      </c>
      <c r="C2" s="27" t="s">
        <v>253</v>
      </c>
    </row>
    <row r="3" spans="1:3" ht="18" x14ac:dyDescent="0.2">
      <c r="A3" s="136">
        <v>1</v>
      </c>
      <c r="B3" s="137" t="s">
        <v>148</v>
      </c>
      <c r="C3" s="144" t="s">
        <v>254</v>
      </c>
    </row>
    <row r="4" spans="1:3" ht="18" x14ac:dyDescent="0.2">
      <c r="A4" s="134">
        <v>2</v>
      </c>
      <c r="B4" s="135" t="s">
        <v>291</v>
      </c>
      <c r="C4" s="145" t="s">
        <v>255</v>
      </c>
    </row>
    <row r="5" spans="1:3" ht="18" x14ac:dyDescent="0.2">
      <c r="A5" s="136">
        <v>3</v>
      </c>
      <c r="B5" s="137" t="s">
        <v>151</v>
      </c>
      <c r="C5" s="143" t="s">
        <v>256</v>
      </c>
    </row>
    <row r="6" spans="1:3" ht="18" x14ac:dyDescent="0.2">
      <c r="A6" s="138">
        <v>4</v>
      </c>
      <c r="B6" s="139" t="s">
        <v>150</v>
      </c>
      <c r="C6" s="142" t="s">
        <v>257</v>
      </c>
    </row>
    <row r="7" spans="1:3" x14ac:dyDescent="0.15">
      <c r="A7" t="s">
        <v>278</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2:A6"/>
  <sheetViews>
    <sheetView workbookViewId="0">
      <selection activeCell="A14" sqref="A14"/>
    </sheetView>
  </sheetViews>
  <sheetFormatPr baseColWidth="10" defaultColWidth="12.6640625" defaultRowHeight="15" customHeight="1" x14ac:dyDescent="0.15"/>
  <cols>
    <col min="1" max="6" width="12.6640625" customWidth="1"/>
  </cols>
  <sheetData>
    <row r="2" spans="1:1" ht="15.75" customHeight="1" x14ac:dyDescent="0.15">
      <c r="A2" s="1" t="s">
        <v>12</v>
      </c>
    </row>
    <row r="3" spans="1:1" ht="15.75" customHeight="1" x14ac:dyDescent="0.15">
      <c r="A3" s="1" t="s">
        <v>99</v>
      </c>
    </row>
    <row r="4" spans="1:1" ht="15.75" customHeight="1" x14ac:dyDescent="0.15">
      <c r="A4" s="1" t="s">
        <v>100</v>
      </c>
    </row>
    <row r="5" spans="1:1" ht="15.75" customHeight="1" x14ac:dyDescent="0.15">
      <c r="A5" s="1" t="s">
        <v>103</v>
      </c>
    </row>
    <row r="6" spans="1:1" ht="15.75" customHeight="1" x14ac:dyDescent="0.15">
      <c r="A6" s="1" t="s">
        <v>122</v>
      </c>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C4945-A82F-1047-BE40-3246942C3D3C}">
  <dimension ref="A1:I142"/>
  <sheetViews>
    <sheetView topLeftCell="A118" zoomScale="110" zoomScaleNormal="110" workbookViewId="0">
      <selection activeCell="A118" sqref="A1:XFD1048576"/>
    </sheetView>
  </sheetViews>
  <sheetFormatPr baseColWidth="10" defaultColWidth="10.83203125" defaultRowHeight="13" x14ac:dyDescent="0.15"/>
  <cols>
    <col min="1" max="1" width="18" style="12" customWidth="1"/>
    <col min="2" max="2" width="15.1640625" style="12" customWidth="1"/>
    <col min="3" max="3" width="17.1640625" style="12" customWidth="1"/>
    <col min="4" max="4" width="15.5" style="12" customWidth="1"/>
    <col min="5" max="5" width="18" style="12" customWidth="1"/>
    <col min="6" max="6" width="17.83203125" style="12" customWidth="1"/>
    <col min="7" max="7" width="19" style="12" customWidth="1"/>
    <col min="8" max="8" width="16.33203125" style="12" customWidth="1"/>
    <col min="9" max="9" width="16.1640625" style="12" customWidth="1"/>
    <col min="10" max="10" width="10.83203125" style="12"/>
    <col min="11" max="11" width="4.6640625" style="12" customWidth="1"/>
    <col min="12" max="16384" width="10.83203125" style="12"/>
  </cols>
  <sheetData>
    <row r="1" spans="1:9" x14ac:dyDescent="0.15">
      <c r="A1" s="12" t="s">
        <v>137</v>
      </c>
    </row>
    <row r="3" spans="1:9" x14ac:dyDescent="0.15">
      <c r="A3" s="18" t="s">
        <v>136</v>
      </c>
      <c r="B3" s="18" t="s">
        <v>135</v>
      </c>
      <c r="C3" s="18" t="s">
        <v>134</v>
      </c>
      <c r="D3" s="18" t="s">
        <v>133</v>
      </c>
      <c r="E3" s="18" t="s">
        <v>132</v>
      </c>
      <c r="F3" s="19" t="s">
        <v>131</v>
      </c>
      <c r="G3" s="19" t="s">
        <v>143</v>
      </c>
      <c r="H3" s="18" t="s">
        <v>144</v>
      </c>
    </row>
    <row r="4" spans="1:9" x14ac:dyDescent="0.15">
      <c r="A4" s="21" t="s">
        <v>130</v>
      </c>
      <c r="B4" s="17"/>
      <c r="C4" s="24">
        <v>0.25</v>
      </c>
      <c r="D4" s="24">
        <v>0.25</v>
      </c>
      <c r="E4" s="24">
        <v>0.33333333333333331</v>
      </c>
      <c r="F4" s="23">
        <v>0.16666666666666666</v>
      </c>
      <c r="G4" s="23">
        <f>SUM(B4:F4)</f>
        <v>0.99999999999999989</v>
      </c>
      <c r="H4" s="30">
        <v>36</v>
      </c>
    </row>
    <row r="5" spans="1:9" x14ac:dyDescent="0.15">
      <c r="A5" s="25" t="s">
        <v>129</v>
      </c>
      <c r="B5" s="17"/>
      <c r="C5" s="24">
        <v>0.21</v>
      </c>
      <c r="D5" s="24">
        <v>0.36</v>
      </c>
      <c r="E5" s="24">
        <v>0.28999999999999998</v>
      </c>
      <c r="F5" s="23">
        <v>0.14000000000000001</v>
      </c>
      <c r="G5" s="23">
        <f>SUM(B5:F5)</f>
        <v>0.99999999999999989</v>
      </c>
      <c r="H5" s="30">
        <v>14</v>
      </c>
    </row>
    <row r="6" spans="1:9" x14ac:dyDescent="0.15">
      <c r="A6" s="21" t="s">
        <v>65</v>
      </c>
      <c r="B6" s="17"/>
      <c r="C6" s="24">
        <v>0.24</v>
      </c>
      <c r="D6" s="24">
        <v>0.26</v>
      </c>
      <c r="E6" s="24">
        <v>0.31</v>
      </c>
      <c r="F6" s="23">
        <v>0.19</v>
      </c>
      <c r="G6" s="23">
        <f t="shared" ref="G6:G10" si="0">SUM(B6:F6)</f>
        <v>1</v>
      </c>
      <c r="H6" s="30">
        <v>31</v>
      </c>
    </row>
    <row r="7" spans="1:9" x14ac:dyDescent="0.15">
      <c r="A7" s="25" t="s">
        <v>128</v>
      </c>
      <c r="B7" s="24">
        <v>0.11</v>
      </c>
      <c r="C7" s="24">
        <v>0.15</v>
      </c>
      <c r="D7" s="24">
        <v>0.25</v>
      </c>
      <c r="E7" s="24">
        <v>0.28000000000000003</v>
      </c>
      <c r="F7" s="23">
        <v>0.21</v>
      </c>
      <c r="G7" s="23">
        <f>SUM(B7:F7)</f>
        <v>1</v>
      </c>
      <c r="H7" s="30">
        <v>25</v>
      </c>
    </row>
    <row r="8" spans="1:9" x14ac:dyDescent="0.15">
      <c r="A8" s="21" t="s">
        <v>84</v>
      </c>
      <c r="B8" s="24">
        <v>0.16</v>
      </c>
      <c r="C8" s="24">
        <v>0.22</v>
      </c>
      <c r="D8" s="24">
        <v>0.21</v>
      </c>
      <c r="E8" s="24">
        <v>0.23</v>
      </c>
      <c r="F8" s="23">
        <v>0.18</v>
      </c>
      <c r="G8" s="23">
        <f>SUM(B8:F8)</f>
        <v>1</v>
      </c>
      <c r="H8" s="30">
        <v>12</v>
      </c>
    </row>
    <row r="9" spans="1:9" x14ac:dyDescent="0.15">
      <c r="A9" s="25" t="s">
        <v>98</v>
      </c>
      <c r="B9" s="17"/>
      <c r="C9" s="24">
        <v>0.24</v>
      </c>
      <c r="D9" s="24">
        <v>0.26</v>
      </c>
      <c r="E9" s="24">
        <v>0.31</v>
      </c>
      <c r="F9" s="23">
        <v>0.19</v>
      </c>
      <c r="G9" s="23">
        <f t="shared" ref="G9" si="1">SUM(B9:F9)</f>
        <v>1</v>
      </c>
      <c r="H9" s="30">
        <v>17</v>
      </c>
    </row>
    <row r="10" spans="1:9" x14ac:dyDescent="0.15">
      <c r="A10" s="22" t="s">
        <v>105</v>
      </c>
      <c r="B10" s="16"/>
      <c r="C10" s="24">
        <v>0.21</v>
      </c>
      <c r="D10" s="24">
        <v>0.36</v>
      </c>
      <c r="E10" s="24">
        <v>0.28999999999999998</v>
      </c>
      <c r="F10" s="23">
        <v>0.14000000000000001</v>
      </c>
      <c r="G10" s="23">
        <f t="shared" si="0"/>
        <v>0.99999999999999989</v>
      </c>
      <c r="H10" s="30">
        <v>14</v>
      </c>
    </row>
    <row r="11" spans="1:9" ht="16" x14ac:dyDescent="0.2">
      <c r="H11" s="29">
        <f>SUM(H4:H10)</f>
        <v>149</v>
      </c>
      <c r="I11" s="28" t="s">
        <v>146</v>
      </c>
    </row>
    <row r="13" spans="1:9" x14ac:dyDescent="0.15">
      <c r="A13" s="27" t="s">
        <v>145</v>
      </c>
      <c r="B13" s="32">
        <f>SUM(B4:B10)/7</f>
        <v>3.8571428571428576E-2</v>
      </c>
      <c r="C13" s="32">
        <f t="shared" ref="C13:G13" si="2">SUM(C4:C10)/7</f>
        <v>0.21714285714285714</v>
      </c>
      <c r="D13" s="32">
        <f t="shared" si="2"/>
        <v>0.27857142857142858</v>
      </c>
      <c r="E13" s="32">
        <f t="shared" si="2"/>
        <v>0.29190476190476194</v>
      </c>
      <c r="F13" s="32">
        <f t="shared" si="2"/>
        <v>0.17380952380952383</v>
      </c>
      <c r="G13" s="33">
        <f t="shared" si="2"/>
        <v>1</v>
      </c>
    </row>
    <row r="19" spans="1:6" x14ac:dyDescent="0.15">
      <c r="A19" s="18" t="s">
        <v>136</v>
      </c>
      <c r="B19" s="18" t="s">
        <v>135</v>
      </c>
      <c r="C19" s="18" t="s">
        <v>134</v>
      </c>
      <c r="D19" s="18" t="s">
        <v>133</v>
      </c>
      <c r="E19" s="18" t="s">
        <v>132</v>
      </c>
      <c r="F19" s="19" t="s">
        <v>131</v>
      </c>
    </row>
    <row r="20" spans="1:6" x14ac:dyDescent="0.15">
      <c r="B20" s="26">
        <v>0.04</v>
      </c>
      <c r="C20" s="26">
        <v>0.22</v>
      </c>
      <c r="D20" s="26">
        <v>0.28000000000000003</v>
      </c>
      <c r="E20" s="26">
        <v>0.28999999999999998</v>
      </c>
      <c r="F20" s="26">
        <v>0.17</v>
      </c>
    </row>
    <row r="40" spans="1:2" x14ac:dyDescent="0.15">
      <c r="A40" s="27" t="s">
        <v>136</v>
      </c>
      <c r="B40" s="27" t="s">
        <v>147</v>
      </c>
    </row>
    <row r="41" spans="1:2" x14ac:dyDescent="0.15">
      <c r="A41" s="12" t="s">
        <v>130</v>
      </c>
      <c r="B41" s="12">
        <v>17</v>
      </c>
    </row>
    <row r="42" spans="1:2" x14ac:dyDescent="0.15">
      <c r="A42" s="12" t="s">
        <v>129</v>
      </c>
      <c r="B42" s="12">
        <v>14</v>
      </c>
    </row>
    <row r="43" spans="1:2" x14ac:dyDescent="0.15">
      <c r="A43" s="12" t="s">
        <v>65</v>
      </c>
      <c r="B43" s="12">
        <v>19</v>
      </c>
    </row>
    <row r="44" spans="1:2" x14ac:dyDescent="0.15">
      <c r="A44" s="12" t="s">
        <v>128</v>
      </c>
      <c r="B44" s="12">
        <v>21</v>
      </c>
    </row>
    <row r="45" spans="1:2" x14ac:dyDescent="0.15">
      <c r="A45" s="12" t="s">
        <v>84</v>
      </c>
      <c r="B45" s="12">
        <v>18</v>
      </c>
    </row>
    <row r="46" spans="1:2" x14ac:dyDescent="0.15">
      <c r="A46" s="12" t="s">
        <v>98</v>
      </c>
      <c r="B46" s="12">
        <v>19</v>
      </c>
    </row>
    <row r="47" spans="1:2" x14ac:dyDescent="0.15">
      <c r="A47" s="12" t="s">
        <v>105</v>
      </c>
      <c r="B47" s="12">
        <v>14</v>
      </c>
    </row>
    <row r="52" spans="1:6" x14ac:dyDescent="0.15">
      <c r="A52" s="18" t="s">
        <v>136</v>
      </c>
      <c r="B52" s="18" t="s">
        <v>135</v>
      </c>
      <c r="C52" s="18" t="s">
        <v>134</v>
      </c>
      <c r="D52" s="18" t="s">
        <v>133</v>
      </c>
      <c r="E52" s="18" t="s">
        <v>132</v>
      </c>
      <c r="F52" s="19" t="s">
        <v>131</v>
      </c>
    </row>
    <row r="53" spans="1:6" x14ac:dyDescent="0.15">
      <c r="A53" s="21" t="s">
        <v>130</v>
      </c>
      <c r="B53" s="17"/>
      <c r="C53" s="17">
        <v>25</v>
      </c>
      <c r="D53" s="17">
        <v>25</v>
      </c>
      <c r="E53" s="17">
        <v>33</v>
      </c>
      <c r="F53" s="31">
        <v>17</v>
      </c>
    </row>
    <row r="54" spans="1:6" x14ac:dyDescent="0.15">
      <c r="A54" s="25" t="s">
        <v>129</v>
      </c>
      <c r="B54" s="17"/>
      <c r="C54" s="17">
        <v>21</v>
      </c>
      <c r="D54" s="17">
        <v>36</v>
      </c>
      <c r="E54" s="17">
        <v>29</v>
      </c>
      <c r="F54" s="31">
        <v>14</v>
      </c>
    </row>
    <row r="55" spans="1:6" x14ac:dyDescent="0.15">
      <c r="A55" s="21" t="s">
        <v>65</v>
      </c>
      <c r="B55" s="17"/>
      <c r="C55" s="17">
        <v>24</v>
      </c>
      <c r="D55" s="17">
        <v>26</v>
      </c>
      <c r="E55" s="17">
        <v>31</v>
      </c>
      <c r="F55" s="31">
        <v>19</v>
      </c>
    </row>
    <row r="56" spans="1:6" x14ac:dyDescent="0.15">
      <c r="A56" s="25" t="s">
        <v>128</v>
      </c>
      <c r="B56" s="17">
        <v>11</v>
      </c>
      <c r="C56" s="17">
        <v>15</v>
      </c>
      <c r="D56" s="17">
        <v>25</v>
      </c>
      <c r="E56" s="17">
        <v>28</v>
      </c>
      <c r="F56" s="31">
        <v>21</v>
      </c>
    </row>
    <row r="57" spans="1:6" x14ac:dyDescent="0.15">
      <c r="A57" s="21" t="s">
        <v>84</v>
      </c>
      <c r="B57" s="17">
        <v>16</v>
      </c>
      <c r="C57" s="17">
        <v>22</v>
      </c>
      <c r="D57" s="17">
        <v>21</v>
      </c>
      <c r="E57" s="17">
        <v>23</v>
      </c>
      <c r="F57" s="31">
        <v>18</v>
      </c>
    </row>
    <row r="58" spans="1:6" x14ac:dyDescent="0.15">
      <c r="A58" s="25" t="s">
        <v>98</v>
      </c>
      <c r="B58" s="17"/>
      <c r="C58" s="17">
        <v>24</v>
      </c>
      <c r="D58" s="17">
        <v>26</v>
      </c>
      <c r="E58" s="17">
        <v>31</v>
      </c>
      <c r="F58" s="31">
        <v>19</v>
      </c>
    </row>
    <row r="59" spans="1:6" x14ac:dyDescent="0.15">
      <c r="A59" s="22" t="s">
        <v>105</v>
      </c>
      <c r="B59" s="16"/>
      <c r="C59" s="17">
        <v>21</v>
      </c>
      <c r="D59" s="17">
        <v>36</v>
      </c>
      <c r="E59" s="17">
        <v>29</v>
      </c>
      <c r="F59" s="31">
        <v>14</v>
      </c>
    </row>
    <row r="72" spans="1:2" ht="17" x14ac:dyDescent="0.15">
      <c r="A72" s="96" t="s">
        <v>171</v>
      </c>
      <c r="B72" s="97" t="s">
        <v>169</v>
      </c>
    </row>
    <row r="73" spans="1:2" ht="16" x14ac:dyDescent="0.15">
      <c r="A73" s="98" t="s">
        <v>153</v>
      </c>
      <c r="B73" s="99">
        <v>3</v>
      </c>
    </row>
    <row r="74" spans="1:2" ht="16" x14ac:dyDescent="0.15">
      <c r="A74" s="98" t="s">
        <v>154</v>
      </c>
      <c r="B74" s="101">
        <v>11</v>
      </c>
    </row>
    <row r="75" spans="1:2" ht="16" x14ac:dyDescent="0.15">
      <c r="A75" s="98" t="s">
        <v>155</v>
      </c>
      <c r="B75" s="101">
        <v>11</v>
      </c>
    </row>
    <row r="76" spans="1:2" ht="16" x14ac:dyDescent="0.15">
      <c r="A76" s="98" t="s">
        <v>156</v>
      </c>
      <c r="B76" s="101">
        <v>11</v>
      </c>
    </row>
    <row r="83" spans="4:5" ht="51" x14ac:dyDescent="0.15">
      <c r="D83" s="96" t="s">
        <v>172</v>
      </c>
      <c r="E83" s="102" t="s">
        <v>142</v>
      </c>
    </row>
    <row r="84" spans="4:5" ht="16" x14ac:dyDescent="0.15">
      <c r="D84" s="98" t="s">
        <v>153</v>
      </c>
      <c r="E84" s="100">
        <v>8.3000000000000004E-2</v>
      </c>
    </row>
    <row r="85" spans="4:5" ht="16" x14ac:dyDescent="0.15">
      <c r="D85" s="98" t="s">
        <v>154</v>
      </c>
      <c r="E85" s="100">
        <v>0.30599999999999999</v>
      </c>
    </row>
    <row r="86" spans="4:5" ht="16" x14ac:dyDescent="0.15">
      <c r="D86" s="98" t="s">
        <v>155</v>
      </c>
      <c r="E86" s="100">
        <v>0.30599999999999999</v>
      </c>
    </row>
    <row r="87" spans="4:5" ht="16" x14ac:dyDescent="0.15">
      <c r="D87" s="98" t="s">
        <v>156</v>
      </c>
      <c r="E87" s="100">
        <v>0.30599999999999999</v>
      </c>
    </row>
    <row r="111" spans="1:9" ht="42" x14ac:dyDescent="0.15">
      <c r="A111" s="18" t="s">
        <v>136</v>
      </c>
      <c r="B111" s="18" t="s">
        <v>135</v>
      </c>
      <c r="C111" s="18" t="s">
        <v>134</v>
      </c>
      <c r="D111" s="18" t="s">
        <v>133</v>
      </c>
      <c r="E111" s="18" t="s">
        <v>132</v>
      </c>
      <c r="F111" s="19" t="s">
        <v>131</v>
      </c>
      <c r="G111" s="19" t="s">
        <v>143</v>
      </c>
      <c r="H111" s="18" t="s">
        <v>144</v>
      </c>
      <c r="I111" s="106" t="s">
        <v>173</v>
      </c>
    </row>
    <row r="112" spans="1:9" x14ac:dyDescent="0.15">
      <c r="A112" s="21" t="s">
        <v>130</v>
      </c>
      <c r="B112" s="17"/>
      <c r="C112" s="24">
        <v>0.25</v>
      </c>
      <c r="D112" s="24">
        <v>0.25</v>
      </c>
      <c r="E112" s="24">
        <v>0.33333333333333331</v>
      </c>
      <c r="F112" s="23">
        <v>0.16666666666666666</v>
      </c>
      <c r="G112" s="23">
        <f>SUM(B112:F112)</f>
        <v>0.99999999999999989</v>
      </c>
      <c r="H112" s="30">
        <v>36</v>
      </c>
      <c r="I112" s="109">
        <v>6</v>
      </c>
    </row>
    <row r="113" spans="1:9" x14ac:dyDescent="0.15">
      <c r="A113" s="25" t="s">
        <v>129</v>
      </c>
      <c r="B113" s="17"/>
      <c r="C113" s="24">
        <v>0.21</v>
      </c>
      <c r="D113" s="24">
        <v>0.36</v>
      </c>
      <c r="E113" s="24">
        <v>0.28999999999999998</v>
      </c>
      <c r="F113" s="23">
        <v>0.14000000000000001</v>
      </c>
      <c r="G113" s="23">
        <f>SUM(B113:F113)</f>
        <v>0.99999999999999989</v>
      </c>
      <c r="H113" s="30">
        <v>14</v>
      </c>
      <c r="I113" s="109">
        <v>2</v>
      </c>
    </row>
    <row r="114" spans="1:9" x14ac:dyDescent="0.15">
      <c r="A114" s="21" t="s">
        <v>65</v>
      </c>
      <c r="B114" s="17"/>
      <c r="C114" s="24">
        <v>0.24</v>
      </c>
      <c r="D114" s="24">
        <v>0.26</v>
      </c>
      <c r="E114" s="24">
        <v>0.31</v>
      </c>
      <c r="F114" s="23">
        <v>0.19</v>
      </c>
      <c r="G114" s="23">
        <f t="shared" ref="G114" si="3">SUM(B114:F114)</f>
        <v>1</v>
      </c>
      <c r="H114" s="30">
        <v>31</v>
      </c>
      <c r="I114" s="109">
        <v>6</v>
      </c>
    </row>
    <row r="115" spans="1:9" x14ac:dyDescent="0.15">
      <c r="A115" s="25" t="s">
        <v>128</v>
      </c>
      <c r="B115" s="24">
        <v>0.11</v>
      </c>
      <c r="C115" s="24">
        <v>0.15</v>
      </c>
      <c r="D115" s="24">
        <v>0.25</v>
      </c>
      <c r="E115" s="24">
        <v>0.28000000000000003</v>
      </c>
      <c r="F115" s="23">
        <v>0.21</v>
      </c>
      <c r="G115" s="23">
        <f>SUM(B115:F115)</f>
        <v>1</v>
      </c>
      <c r="H115" s="30">
        <v>25</v>
      </c>
      <c r="I115" s="109">
        <v>5</v>
      </c>
    </row>
    <row r="116" spans="1:9" x14ac:dyDescent="0.15">
      <c r="A116" s="21" t="s">
        <v>84</v>
      </c>
      <c r="B116" s="24">
        <v>0.16</v>
      </c>
      <c r="C116" s="24">
        <v>0.22</v>
      </c>
      <c r="D116" s="24">
        <v>0.21</v>
      </c>
      <c r="E116" s="24">
        <v>0.23</v>
      </c>
      <c r="F116" s="23">
        <v>0.18</v>
      </c>
      <c r="G116" s="23">
        <f>SUM(B116:F116)</f>
        <v>1</v>
      </c>
      <c r="H116" s="30">
        <v>12</v>
      </c>
      <c r="I116" s="109">
        <v>2</v>
      </c>
    </row>
    <row r="117" spans="1:9" x14ac:dyDescent="0.15">
      <c r="A117" s="25" t="s">
        <v>98</v>
      </c>
      <c r="B117" s="17"/>
      <c r="C117" s="24">
        <v>0.24</v>
      </c>
      <c r="D117" s="24">
        <v>0.26</v>
      </c>
      <c r="E117" s="24">
        <v>0.31</v>
      </c>
      <c r="F117" s="23">
        <v>0.19</v>
      </c>
      <c r="G117" s="23">
        <f t="shared" ref="G117:G118" si="4">SUM(B117:F117)</f>
        <v>1</v>
      </c>
      <c r="H117" s="30">
        <v>17</v>
      </c>
      <c r="I117" s="109">
        <v>3</v>
      </c>
    </row>
    <row r="118" spans="1:9" x14ac:dyDescent="0.15">
      <c r="A118" s="22" t="s">
        <v>105</v>
      </c>
      <c r="B118" s="16"/>
      <c r="C118" s="24">
        <v>0.21</v>
      </c>
      <c r="D118" s="24">
        <v>0.36</v>
      </c>
      <c r="E118" s="24">
        <v>0.28999999999999998</v>
      </c>
      <c r="F118" s="23">
        <v>0.14000000000000001</v>
      </c>
      <c r="G118" s="23">
        <f t="shared" si="4"/>
        <v>0.99999999999999989</v>
      </c>
      <c r="H118" s="30">
        <v>14</v>
      </c>
      <c r="I118" s="109">
        <v>2</v>
      </c>
    </row>
    <row r="119" spans="1:9" x14ac:dyDescent="0.15">
      <c r="H119" s="103">
        <f>SUM(H112:H118)</f>
        <v>149</v>
      </c>
      <c r="I119" s="104">
        <f>SUM(I112:I118)</f>
        <v>26</v>
      </c>
    </row>
    <row r="121" spans="1:9" ht="42" x14ac:dyDescent="0.15">
      <c r="H121" s="107" t="s">
        <v>174</v>
      </c>
      <c r="I121" s="105"/>
    </row>
    <row r="122" spans="1:9" ht="28" x14ac:dyDescent="0.15">
      <c r="H122" s="108">
        <f>I119/H119</f>
        <v>0.17449664429530201</v>
      </c>
      <c r="I122" s="110" t="s">
        <v>175</v>
      </c>
    </row>
    <row r="131" spans="1:9" ht="42" x14ac:dyDescent="0.15">
      <c r="A131" s="18" t="s">
        <v>136</v>
      </c>
      <c r="B131" s="18" t="s">
        <v>135</v>
      </c>
      <c r="C131" s="18" t="s">
        <v>134</v>
      </c>
      <c r="D131" s="18" t="s">
        <v>133</v>
      </c>
      <c r="E131" s="18" t="s">
        <v>132</v>
      </c>
      <c r="F131" s="19" t="s">
        <v>131</v>
      </c>
      <c r="G131" s="19" t="s">
        <v>143</v>
      </c>
      <c r="H131" s="18" t="s">
        <v>144</v>
      </c>
      <c r="I131" s="106" t="s">
        <v>173</v>
      </c>
    </row>
    <row r="132" spans="1:9" x14ac:dyDescent="0.15">
      <c r="A132" s="21" t="s">
        <v>130</v>
      </c>
      <c r="B132" s="17"/>
      <c r="C132" s="111" t="e">
        <f>'3.1 Communications'!#REF!</f>
        <v>#REF!</v>
      </c>
      <c r="D132" s="111" t="e">
        <f>'3.1 Communications'!#REF!</f>
        <v>#REF!</v>
      </c>
      <c r="E132" s="111" t="e">
        <f>'3.1 Communications'!#REF!</f>
        <v>#REF!</v>
      </c>
      <c r="F132" s="111" t="e">
        <f>'3.1 Communications'!#REF!</f>
        <v>#REF!</v>
      </c>
      <c r="G132" s="111" t="e">
        <f>'3.1 Communications'!#REF!</f>
        <v>#REF!</v>
      </c>
      <c r="H132" s="30" t="e">
        <f>'3.1 Communications'!#REF!</f>
        <v>#REF!</v>
      </c>
      <c r="I132" s="109">
        <v>6</v>
      </c>
    </row>
    <row r="133" spans="1:9" x14ac:dyDescent="0.15">
      <c r="A133" s="25" t="s">
        <v>129</v>
      </c>
      <c r="B133" s="17"/>
      <c r="C133" s="111" t="e">
        <f>'3.3 Knowledge &amp; Skills'!#REF!</f>
        <v>#REF!</v>
      </c>
      <c r="D133" s="111" t="e">
        <f>'3.3 Knowledge &amp; Skills'!#REF!</f>
        <v>#REF!</v>
      </c>
      <c r="E133" s="111" t="e">
        <f>'3.3 Knowledge &amp; Skills'!#REF!</f>
        <v>#REF!</v>
      </c>
      <c r="F133" s="111" t="e">
        <f>'3.3 Knowledge &amp; Skills'!#REF!</f>
        <v>#REF!</v>
      </c>
      <c r="G133" s="111" t="e">
        <f>'3.3 Knowledge &amp; Skills'!#REF!</f>
        <v>#REF!</v>
      </c>
      <c r="H133" s="30" t="e">
        <f>'3.3 Knowledge &amp; Skills'!#REF!</f>
        <v>#REF!</v>
      </c>
      <c r="I133" s="109">
        <v>2</v>
      </c>
    </row>
    <row r="134" spans="1:9" x14ac:dyDescent="0.15">
      <c r="A134" s="21" t="s">
        <v>65</v>
      </c>
      <c r="B134" s="17"/>
      <c r="C134" s="111" t="e">
        <f>'3.7 Support'!#REF!</f>
        <v>#REF!</v>
      </c>
      <c r="D134" s="111" t="e">
        <f>'3.7 Support'!#REF!</f>
        <v>#REF!</v>
      </c>
      <c r="E134" s="111" t="e">
        <f>'3.7 Support'!#REF!</f>
        <v>#REF!</v>
      </c>
      <c r="F134" s="111" t="e">
        <f>'3.7 Support'!#REF!</f>
        <v>#REF!</v>
      </c>
      <c r="G134" s="111" t="e">
        <f>'3.7 Support'!#REF!</f>
        <v>#REF!</v>
      </c>
      <c r="H134" s="30" t="e">
        <f>'3.7 Support'!#REF!</f>
        <v>#REF!</v>
      </c>
      <c r="I134" s="109">
        <v>6</v>
      </c>
    </row>
    <row r="135" spans="1:9" x14ac:dyDescent="0.15">
      <c r="A135" s="25" t="s">
        <v>128</v>
      </c>
      <c r="B135" s="24" t="s">
        <v>138</v>
      </c>
      <c r="C135" s="111" t="e">
        <f>'3.2 ICT Dev Life Cycle'!#REF!</f>
        <v>#REF!</v>
      </c>
      <c r="D135" s="111" t="e">
        <f>'3.2 ICT Dev Life Cycle'!#REF!</f>
        <v>#REF!</v>
      </c>
      <c r="E135" s="111" t="e">
        <f>'3.2 ICT Dev Life Cycle'!#REF!</f>
        <v>#REF!</v>
      </c>
      <c r="F135" s="111" t="e">
        <f>'3.2 ICT Dev Life Cycle'!#REF!</f>
        <v>#REF!</v>
      </c>
      <c r="G135" s="111" t="e">
        <f>'3.2 ICT Dev Life Cycle'!#REF!</f>
        <v>#REF!</v>
      </c>
      <c r="H135" s="30" t="e">
        <f>'3.2 ICT Dev Life Cycle'!#REF!</f>
        <v>#REF!</v>
      </c>
      <c r="I135" s="109">
        <v>5</v>
      </c>
    </row>
    <row r="136" spans="1:9" x14ac:dyDescent="0.15">
      <c r="A136" s="21" t="s">
        <v>84</v>
      </c>
      <c r="B136" s="24" t="s">
        <v>138</v>
      </c>
      <c r="C136" s="111" t="e">
        <f>'3.5 Personnel'!#REF!</f>
        <v>#REF!</v>
      </c>
      <c r="D136" s="111" t="e">
        <f>'3.5 Personnel'!#REF!</f>
        <v>#REF!</v>
      </c>
      <c r="E136" s="111" t="e">
        <f>'3.5 Personnel'!#REF!</f>
        <v>#REF!</v>
      </c>
      <c r="F136" s="111" t="e">
        <f>'3.5 Personnel'!#REF!</f>
        <v>#REF!</v>
      </c>
      <c r="G136" s="111" t="e">
        <f>'3.5 Personnel'!#REF!</f>
        <v>#REF!</v>
      </c>
      <c r="H136" s="30" t="e">
        <f>'3.5 Personnel'!#REF!</f>
        <v>#REF!</v>
      </c>
      <c r="I136" s="109">
        <v>2</v>
      </c>
    </row>
    <row r="137" spans="1:9" x14ac:dyDescent="0.15">
      <c r="A137" s="25" t="s">
        <v>98</v>
      </c>
      <c r="B137" s="17"/>
      <c r="C137" s="111" t="e">
        <f>'3.6 Procurement'!#REF!</f>
        <v>#REF!</v>
      </c>
      <c r="D137" s="111" t="e">
        <f>'3.6 Procurement'!#REF!</f>
        <v>#REF!</v>
      </c>
      <c r="E137" s="111" t="e">
        <f>'3.6 Procurement'!#REF!</f>
        <v>#REF!</v>
      </c>
      <c r="F137" s="111" t="e">
        <f>'3.6 Procurement'!#REF!</f>
        <v>#REF!</v>
      </c>
      <c r="G137" s="111" t="e">
        <f>'3.6 Procurement'!#REF!</f>
        <v>#REF!</v>
      </c>
      <c r="H137" s="30" t="e">
        <f>'3.6 Procurement'!#REF!</f>
        <v>#REF!</v>
      </c>
      <c r="I137" s="109">
        <v>3</v>
      </c>
    </row>
    <row r="138" spans="1:9" x14ac:dyDescent="0.15">
      <c r="A138" s="22" t="s">
        <v>105</v>
      </c>
      <c r="B138" s="16"/>
      <c r="C138" s="111" t="e">
        <f>'3.4 Oversight &amp; Culture'!#REF!</f>
        <v>#REF!</v>
      </c>
      <c r="D138" s="111" t="e">
        <f>'3.4 Oversight &amp; Culture'!#REF!</f>
        <v>#REF!</v>
      </c>
      <c r="E138" s="111" t="e">
        <f>'3.4 Oversight &amp; Culture'!#REF!</f>
        <v>#REF!</v>
      </c>
      <c r="F138" s="111" t="e">
        <f>'3.4 Oversight &amp; Culture'!#REF!</f>
        <v>#REF!</v>
      </c>
      <c r="G138" s="111" t="e">
        <f>'3.4 Oversight &amp; Culture'!#REF!</f>
        <v>#REF!</v>
      </c>
      <c r="H138" s="30" t="e">
        <f>'3.4 Oversight &amp; Culture'!#REF!</f>
        <v>#REF!</v>
      </c>
      <c r="I138" s="109">
        <v>2</v>
      </c>
    </row>
    <row r="139" spans="1:9" x14ac:dyDescent="0.15">
      <c r="H139" s="103" t="e">
        <f>SUM(H132:H138)</f>
        <v>#REF!</v>
      </c>
      <c r="I139" s="104">
        <f>SUM(I132:I138)</f>
        <v>26</v>
      </c>
    </row>
    <row r="141" spans="1:9" ht="42" x14ac:dyDescent="0.15">
      <c r="H141" s="107" t="s">
        <v>174</v>
      </c>
      <c r="I141" s="105"/>
    </row>
    <row r="142" spans="1:9" ht="28" x14ac:dyDescent="0.15">
      <c r="H142" s="108" t="e">
        <f>I139/H139</f>
        <v>#REF!</v>
      </c>
      <c r="I142" s="110" t="s">
        <v>175</v>
      </c>
    </row>
  </sheetData>
  <hyperlinks>
    <hyperlink ref="A4" location="'3.1 Communications'!A1" display="Communication" xr:uid="{5B854F67-CAF8-2A4D-B619-8D8637CD11BE}"/>
    <hyperlink ref="A5" location="'3.2 Knowledge&amp;Skills'!A1" display="Knowledge &amp; Skills" xr:uid="{E4EFCACF-08CD-B84C-9A0D-DA53EE2B973F}"/>
    <hyperlink ref="A6" location="'3.3 Support'!A1" display="Support" xr:uid="{0834256F-76C1-B04B-8BF4-93717517534C}"/>
    <hyperlink ref="A7" location="'3.4 ICT Dev Life Cycle'!A1" display="ICT Dev. Life Cycle" xr:uid="{62FE5B23-C90F-EC4B-8DDD-98CB02736FCA}"/>
    <hyperlink ref="A8" location="'3.5 Personnel'!A1" display="Personnel" xr:uid="{5281F44A-C51B-114B-9F46-F76CDEEA3118}"/>
    <hyperlink ref="A9" location="'3.6 Procurement'!A1" display="Procurement" xr:uid="{F8072AA4-5B42-F648-8724-4CCDF39881D1}"/>
    <hyperlink ref="A10" location="'3.7 Culture'!A1" display="Culture" xr:uid="{7FF3F1CD-37E4-FE4A-84B8-12FC3FC36BCE}"/>
    <hyperlink ref="A53" location="'3.1 Communications'!A1" display="Communication" xr:uid="{3477ED5E-8C95-2E47-9071-B9A653060A43}"/>
    <hyperlink ref="A54" location="'3.2 Knowledge&amp;Skills'!A1" display="Knowledge &amp; Skills" xr:uid="{E9A0F3E9-141A-404D-9B23-869BC111C981}"/>
    <hyperlink ref="A55" location="'3.3 Support'!A1" display="Support" xr:uid="{BE61F947-6245-4541-86E7-AA5A1D777F10}"/>
    <hyperlink ref="A56" location="'3.4 ICT Dev Life Cycle'!A1" display="ICT Dev. Life Cycle" xr:uid="{EF3FBE98-B769-CD47-B36C-7A66DAD299DC}"/>
    <hyperlink ref="A57" location="'3.5 Personnel'!A1" display="Personnel" xr:uid="{97FBF585-7DD6-DC42-A1C2-B18B5F269A93}"/>
    <hyperlink ref="A58" location="'3.6 Procurement'!A1" display="Procurement" xr:uid="{54E88D3C-B221-F147-9EB5-742FB1604E2F}"/>
    <hyperlink ref="A59" location="'3.7 Culture'!A1" display="Culture" xr:uid="{E925C3DB-4390-9944-A081-F1E999CFF345}"/>
    <hyperlink ref="A112" location="'3.1 Communications'!A1" display="Communication" xr:uid="{0ED8FF40-5CB6-D040-B788-4D0058DB6080}"/>
    <hyperlink ref="A113" location="'3.2 Knowledge&amp;Skills'!A1" display="Knowledge &amp; Skills" xr:uid="{8A9E1596-FBF3-C24D-A038-2C754C863442}"/>
    <hyperlink ref="A114" location="'3.3 Support'!A1" display="Support" xr:uid="{59D25653-F3DB-DE4B-AB67-2EFAA8072505}"/>
    <hyperlink ref="A115" location="'3.4 ICT Dev Life Cycle'!A1" display="ICT Dev. Life Cycle" xr:uid="{D6D23CCF-AC36-9649-86CE-846B4E02C39F}"/>
    <hyperlink ref="A116" location="'3.5 Personnel'!A1" display="Personnel" xr:uid="{67D0A0B4-9E8E-FF44-A583-E052B00FE708}"/>
    <hyperlink ref="A117" location="'3.6 Procurement'!A1" display="Procurement" xr:uid="{B610CCD0-35D8-544B-98E1-009536A3472F}"/>
    <hyperlink ref="A118" location="'3.7 Culture'!A1" display="Culture" xr:uid="{A6B40461-1394-354B-8914-1A3C414B427C}"/>
    <hyperlink ref="A132" location="'3.1 Communications'!A1" display="Communication" xr:uid="{BFA43352-53A5-7742-9465-782B3E8BD963}"/>
    <hyperlink ref="A133" location="'3.2 Knowledge&amp;Skills'!A1" display="Knowledge &amp; Skills" xr:uid="{22C02CF8-46CD-444E-92B1-61979996780D}"/>
    <hyperlink ref="A134" location="'3.3 Support'!A1" display="Support" xr:uid="{23417B38-3B32-AF48-A1A9-F52B2ACDF9D6}"/>
    <hyperlink ref="A135" location="'3.4 ICT Dev Life Cycle'!A1" display="ICT Dev. Life Cycle" xr:uid="{1CBD2AC2-CA84-364F-8D1D-CB504A72CF61}"/>
    <hyperlink ref="A136" location="'3.5 Personnel'!A1" display="Personnel" xr:uid="{3C5AE269-17E2-4F4F-B29D-8C56ED9D1C13}"/>
    <hyperlink ref="A137" location="'3.6 Procurement'!A1" display="Procurement" xr:uid="{4F66A905-EF1A-F846-8516-F82D0059D202}"/>
    <hyperlink ref="A138" location="'3.7 Culture'!A1" display="Culture" xr:uid="{5B8A7781-262D-B942-A250-49F8A13CC53A}"/>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A4C8E-FA46-4615-BEEB-13A12BA09B9C}">
  <dimension ref="A1:A26"/>
  <sheetViews>
    <sheetView workbookViewId="0">
      <selection activeCell="A17" sqref="A17"/>
    </sheetView>
  </sheetViews>
  <sheetFormatPr baseColWidth="10" defaultColWidth="11.5" defaultRowHeight="18" x14ac:dyDescent="0.2"/>
  <cols>
    <col min="1" max="1" width="175.33203125" style="132" customWidth="1"/>
    <col min="2" max="16384" width="11.5" style="123"/>
  </cols>
  <sheetData>
    <row r="1" spans="1:1" ht="24" x14ac:dyDescent="0.2">
      <c r="A1" s="122" t="s">
        <v>209</v>
      </c>
    </row>
    <row r="2" spans="1:1" ht="30.75" customHeight="1" x14ac:dyDescent="0.2">
      <c r="A2" s="124" t="s">
        <v>210</v>
      </c>
    </row>
    <row r="3" spans="1:1" ht="19" x14ac:dyDescent="0.2">
      <c r="A3" s="125" t="s">
        <v>211</v>
      </c>
    </row>
    <row r="4" spans="1:1" ht="19" x14ac:dyDescent="0.2">
      <c r="A4" s="126" t="s">
        <v>265</v>
      </c>
    </row>
    <row r="5" spans="1:1" ht="19" x14ac:dyDescent="0.2">
      <c r="A5" s="126" t="s">
        <v>266</v>
      </c>
    </row>
    <row r="6" spans="1:1" ht="19" x14ac:dyDescent="0.2">
      <c r="A6" s="126" t="s">
        <v>267</v>
      </c>
    </row>
    <row r="7" spans="1:1" ht="19" x14ac:dyDescent="0.2">
      <c r="A7" s="126" t="s">
        <v>268</v>
      </c>
    </row>
    <row r="8" spans="1:1" ht="27" customHeight="1" x14ac:dyDescent="0.2">
      <c r="A8" s="127" t="s">
        <v>212</v>
      </c>
    </row>
    <row r="9" spans="1:1" ht="20" x14ac:dyDescent="0.2">
      <c r="A9" s="127" t="s">
        <v>269</v>
      </c>
    </row>
    <row r="10" spans="1:1" ht="20" x14ac:dyDescent="0.2">
      <c r="A10" s="127" t="s">
        <v>270</v>
      </c>
    </row>
    <row r="11" spans="1:1" ht="67.5" customHeight="1" x14ac:dyDescent="0.2">
      <c r="A11" s="127" t="s">
        <v>271</v>
      </c>
    </row>
    <row r="12" spans="1:1" ht="32.25" customHeight="1" x14ac:dyDescent="0.2">
      <c r="A12" s="127" t="s">
        <v>239</v>
      </c>
    </row>
    <row r="13" spans="1:1" ht="58.5" customHeight="1" x14ac:dyDescent="0.2">
      <c r="A13" s="127" t="s">
        <v>276</v>
      </c>
    </row>
    <row r="14" spans="1:1" ht="29.25" customHeight="1" x14ac:dyDescent="0.2">
      <c r="A14" s="128" t="s">
        <v>213</v>
      </c>
    </row>
    <row r="15" spans="1:1" ht="19" x14ac:dyDescent="0.2">
      <c r="A15" s="129" t="s">
        <v>214</v>
      </c>
    </row>
    <row r="16" spans="1:1" ht="20" x14ac:dyDescent="0.2">
      <c r="A16" s="127" t="s">
        <v>272</v>
      </c>
    </row>
    <row r="17" spans="1:1" ht="40" x14ac:dyDescent="0.2">
      <c r="A17" s="127" t="s">
        <v>277</v>
      </c>
    </row>
    <row r="18" spans="1:1" ht="20" x14ac:dyDescent="0.2">
      <c r="A18" s="127" t="s">
        <v>275</v>
      </c>
    </row>
    <row r="19" spans="1:1" ht="40" x14ac:dyDescent="0.2">
      <c r="A19" s="127" t="s">
        <v>273</v>
      </c>
    </row>
    <row r="20" spans="1:1" ht="37.5" customHeight="1" x14ac:dyDescent="0.2">
      <c r="A20" s="133" t="s">
        <v>215</v>
      </c>
    </row>
    <row r="21" spans="1:1" ht="60" x14ac:dyDescent="0.2">
      <c r="A21" s="127" t="s">
        <v>216</v>
      </c>
    </row>
    <row r="22" spans="1:1" ht="40" x14ac:dyDescent="0.2">
      <c r="A22" s="127" t="s">
        <v>217</v>
      </c>
    </row>
    <row r="23" spans="1:1" ht="40.5" customHeight="1" x14ac:dyDescent="0.2">
      <c r="A23" s="130" t="s">
        <v>218</v>
      </c>
    </row>
    <row r="24" spans="1:1" ht="40" x14ac:dyDescent="0.2">
      <c r="A24" s="127" t="s">
        <v>219</v>
      </c>
    </row>
    <row r="25" spans="1:1" ht="40" x14ac:dyDescent="0.2">
      <c r="A25" s="127" t="s">
        <v>220</v>
      </c>
    </row>
    <row r="26" spans="1:1" ht="19" x14ac:dyDescent="0.2">
      <c r="A26" s="131" t="s">
        <v>221</v>
      </c>
    </row>
  </sheetData>
  <hyperlinks>
    <hyperlink ref="A26" r:id="rId1" display="https://w3c.github.io/maturity-model/" xr:uid="{CE0354AE-9391-F143-ADB2-BA354535103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2B5D4-C584-F94B-8CDF-FB17189243C5}">
  <dimension ref="A1:J10"/>
  <sheetViews>
    <sheetView zoomScale="145" zoomScaleNormal="145" workbookViewId="0">
      <selection activeCell="J11" sqref="J11"/>
    </sheetView>
  </sheetViews>
  <sheetFormatPr baseColWidth="10" defaultColWidth="10.83203125" defaultRowHeight="16" x14ac:dyDescent="0.2"/>
  <cols>
    <col min="1" max="1" width="24.33203125" style="147" bestFit="1" customWidth="1"/>
    <col min="2" max="2" width="15.83203125" style="147" bestFit="1" customWidth="1"/>
    <col min="3" max="3" width="16.83203125" style="147" bestFit="1" customWidth="1"/>
    <col min="4" max="5" width="15.83203125" style="147" bestFit="1" customWidth="1"/>
    <col min="6" max="6" width="17.6640625" style="147" bestFit="1" customWidth="1"/>
    <col min="7" max="7" width="18" style="147" bestFit="1" customWidth="1"/>
    <col min="8" max="8" width="22.6640625" style="147" bestFit="1" customWidth="1"/>
    <col min="9" max="9" width="29.33203125" style="147" bestFit="1" customWidth="1"/>
    <col min="10" max="10" width="21.1640625" style="147" bestFit="1" customWidth="1"/>
    <col min="11" max="11" width="10.83203125" style="147"/>
    <col min="12" max="12" width="4.6640625" style="147" customWidth="1"/>
    <col min="13" max="16384" width="10.83203125" style="147"/>
  </cols>
  <sheetData>
    <row r="1" spans="1:10" s="213" customFormat="1" ht="34" x14ac:dyDescent="0.2">
      <c r="A1" s="236" t="s">
        <v>136</v>
      </c>
      <c r="B1" s="237" t="s">
        <v>134</v>
      </c>
      <c r="C1" s="237" t="s">
        <v>133</v>
      </c>
      <c r="D1" s="237" t="s">
        <v>132</v>
      </c>
      <c r="E1" s="238" t="s">
        <v>131</v>
      </c>
      <c r="F1" s="238" t="s">
        <v>143</v>
      </c>
      <c r="G1" s="237" t="s">
        <v>206</v>
      </c>
      <c r="H1" s="237" t="s">
        <v>251</v>
      </c>
      <c r="I1" s="237" t="s">
        <v>173</v>
      </c>
      <c r="J1" s="237" t="s">
        <v>135</v>
      </c>
    </row>
    <row r="2" spans="1:10" x14ac:dyDescent="0.2">
      <c r="A2" s="234" t="s">
        <v>130</v>
      </c>
      <c r="B2" s="214">
        <f>'3.1 Communications'!$C56</f>
        <v>0</v>
      </c>
      <c r="C2" s="215">
        <f>'3.1 Communications'!$C57</f>
        <v>0</v>
      </c>
      <c r="D2" s="216">
        <f>'3.1 Communications'!$C58</f>
        <v>0</v>
      </c>
      <c r="E2" s="217">
        <f>'3.1 Communications'!$C59</f>
        <v>0</v>
      </c>
      <c r="F2" s="218">
        <f>'3.1 Communications'!$C60</f>
        <v>0</v>
      </c>
      <c r="G2" s="219">
        <f>'3.1 Communications'!$B1</f>
        <v>35</v>
      </c>
      <c r="H2" s="219">
        <f>'3.1 Communications'!$B64</f>
        <v>35</v>
      </c>
      <c r="I2" s="219">
        <f>'3.1 Communications'!$B59</f>
        <v>0</v>
      </c>
      <c r="J2" s="220">
        <f>'3.1 Communications'!C63</f>
        <v>0</v>
      </c>
    </row>
    <row r="3" spans="1:10" x14ac:dyDescent="0.2">
      <c r="A3" s="234" t="s">
        <v>128</v>
      </c>
      <c r="B3" s="214">
        <f>'3.2 ICT Dev Life Cycle'!$C49</f>
        <v>0</v>
      </c>
      <c r="C3" s="215">
        <f>'3.2 ICT Dev Life Cycle'!$C50</f>
        <v>0</v>
      </c>
      <c r="D3" s="216">
        <f>'3.2 ICT Dev Life Cycle'!$C51</f>
        <v>0</v>
      </c>
      <c r="E3" s="217">
        <f>'3.2 ICT Dev Life Cycle'!$C52</f>
        <v>0</v>
      </c>
      <c r="F3" s="218">
        <f>'3.2 ICT Dev Life Cycle'!$C53</f>
        <v>0</v>
      </c>
      <c r="G3" s="219">
        <f>'3.2 ICT Dev Life Cycle'!$B1</f>
        <v>27</v>
      </c>
      <c r="H3" s="219">
        <f>'3.2 ICT Dev Life Cycle'!$B57</f>
        <v>27</v>
      </c>
      <c r="I3" s="219">
        <f>'3.2 ICT Dev Life Cycle'!$B52</f>
        <v>0</v>
      </c>
      <c r="J3" s="220">
        <f>'3.2 ICT Dev Life Cycle'!C56</f>
        <v>0</v>
      </c>
    </row>
    <row r="4" spans="1:10" x14ac:dyDescent="0.2">
      <c r="A4" s="235" t="s">
        <v>129</v>
      </c>
      <c r="B4" s="251">
        <f>'3.3 Knowledge &amp; Skills'!$C34</f>
        <v>0</v>
      </c>
      <c r="C4" s="252">
        <f>'3.3 Knowledge &amp; Skills'!$C35</f>
        <v>0</v>
      </c>
      <c r="D4" s="253">
        <f>'3.3 Knowledge &amp; Skills'!$C36</f>
        <v>0</v>
      </c>
      <c r="E4" s="217">
        <f>'3.3 Knowledge &amp; Skills'!$C37</f>
        <v>0</v>
      </c>
      <c r="F4" s="254">
        <f>'3.3 Knowledge &amp; Skills'!$C38</f>
        <v>0</v>
      </c>
      <c r="G4" s="255">
        <f>'3.3 Knowledge &amp; Skills'!$B1</f>
        <v>15</v>
      </c>
      <c r="H4" s="256">
        <f>'3.3 Knowledge &amp; Skills'!$B42</f>
        <v>15</v>
      </c>
      <c r="I4" s="255">
        <f>'3.3 Knowledge &amp; Skills'!$B43</f>
        <v>15</v>
      </c>
      <c r="J4" s="220">
        <f>'3.3 Knowledge &amp; Skills'!C41</f>
        <v>0</v>
      </c>
    </row>
    <row r="5" spans="1:10" x14ac:dyDescent="0.2">
      <c r="A5" s="234" t="s">
        <v>362</v>
      </c>
      <c r="B5" s="251">
        <f>'3.4 Oversight &amp; Culture'!$C35</f>
        <v>0</v>
      </c>
      <c r="C5" s="252">
        <f>'3.4 Oversight &amp; Culture'!$C36</f>
        <v>0</v>
      </c>
      <c r="D5" s="253">
        <f>'3.4 Oversight &amp; Culture'!$C37</f>
        <v>0</v>
      </c>
      <c r="E5" s="217">
        <f>'3.4 Oversight &amp; Culture'!$C38</f>
        <v>0</v>
      </c>
      <c r="F5" s="254">
        <f>'3.4 Oversight &amp; Culture'!$C39</f>
        <v>0</v>
      </c>
      <c r="G5" s="255">
        <f>'3.4 Oversight &amp; Culture'!$B1</f>
        <v>14</v>
      </c>
      <c r="H5" s="256">
        <f>'3.4 Oversight &amp; Culture'!$B43</f>
        <v>14</v>
      </c>
      <c r="I5" s="255">
        <f>'3.4 Oversight &amp; Culture'!$B43</f>
        <v>14</v>
      </c>
      <c r="J5" s="220">
        <f>'3.4 Oversight &amp; Culture'!C42</f>
        <v>0</v>
      </c>
    </row>
    <row r="6" spans="1:10" x14ac:dyDescent="0.2">
      <c r="A6" s="234" t="s">
        <v>84</v>
      </c>
      <c r="B6" s="214">
        <f>'3.5 Personnel'!C33</f>
        <v>0</v>
      </c>
      <c r="C6" s="215">
        <f>'3.5 Personnel'!C34</f>
        <v>0</v>
      </c>
      <c r="D6" s="216">
        <f>'3.5 Personnel'!C35</f>
        <v>0</v>
      </c>
      <c r="E6" s="217">
        <f>'3.5 Personnel'!C36</f>
        <v>0</v>
      </c>
      <c r="F6" s="218">
        <f>'3.5 Personnel'!C37</f>
        <v>0</v>
      </c>
      <c r="G6" s="219">
        <f>'3.5 Personnel'!$B1</f>
        <v>13</v>
      </c>
      <c r="H6" s="219">
        <f>'3.5 Personnel'!B41</f>
        <v>13</v>
      </c>
      <c r="I6" s="219">
        <f>'3.5 Personnel'!B37</f>
        <v>0</v>
      </c>
      <c r="J6" s="220">
        <f>'3.5 Personnel'!C40</f>
        <v>0</v>
      </c>
    </row>
    <row r="7" spans="1:10" x14ac:dyDescent="0.2">
      <c r="A7" s="234" t="s">
        <v>98</v>
      </c>
      <c r="B7" s="214">
        <f>'3.6 Procurement'!C37</f>
        <v>0</v>
      </c>
      <c r="C7" s="215">
        <f>'3.6 Procurement'!C38</f>
        <v>0</v>
      </c>
      <c r="D7" s="216">
        <f>'3.6 Procurement'!C39</f>
        <v>0</v>
      </c>
      <c r="E7" s="217">
        <f>'3.6 Procurement'!C40</f>
        <v>0</v>
      </c>
      <c r="F7" s="218">
        <f>'3.6 Procurement'!C41</f>
        <v>0</v>
      </c>
      <c r="G7" s="219">
        <f>'3.6 Procurement'!$B1</f>
        <v>18</v>
      </c>
      <c r="H7" s="219">
        <f>'3.6 Procurement'!B45</f>
        <v>18</v>
      </c>
      <c r="I7" s="219">
        <f>'3.6 Procurement'!B40</f>
        <v>0</v>
      </c>
      <c r="J7" s="220">
        <f>'3.6 Procurement'!C44</f>
        <v>0</v>
      </c>
    </row>
    <row r="8" spans="1:10" ht="17" thickBot="1" x14ac:dyDescent="0.25">
      <c r="A8" s="234" t="s">
        <v>65</v>
      </c>
      <c r="B8" s="214">
        <f>'3.7 Support'!C36</f>
        <v>0</v>
      </c>
      <c r="C8" s="215">
        <f>'3.4 Oversight &amp; Culture'!C36</f>
        <v>0</v>
      </c>
      <c r="D8" s="216">
        <f>'3.4 Oversight &amp; Culture'!C37</f>
        <v>0</v>
      </c>
      <c r="E8" s="217">
        <f>'3.4 Oversight &amp; Culture'!C38</f>
        <v>0</v>
      </c>
      <c r="F8" s="218">
        <f>'3.4 Oversight &amp; Culture'!C39</f>
        <v>0</v>
      </c>
      <c r="G8" s="219">
        <f>'3.4 Oversight &amp; Culture'!$B1</f>
        <v>14</v>
      </c>
      <c r="H8" s="219">
        <f>'3.4 Oversight &amp; Culture'!B43</f>
        <v>14</v>
      </c>
      <c r="I8" s="219">
        <f>'3.4 Oversight &amp; Culture'!B38</f>
        <v>0</v>
      </c>
      <c r="J8" s="220">
        <f>'3.4 Oversight &amp; Culture'!C42</f>
        <v>0</v>
      </c>
    </row>
    <row r="9" spans="1:10" s="221" customFormat="1" x14ac:dyDescent="0.15">
      <c r="A9" s="239" t="s">
        <v>207</v>
      </c>
      <c r="B9" s="240">
        <f t="shared" ref="B9:F9" si="0">AVERAGE(B2:B8)</f>
        <v>0</v>
      </c>
      <c r="C9" s="241">
        <f t="shared" si="0"/>
        <v>0</v>
      </c>
      <c r="D9" s="242">
        <f t="shared" si="0"/>
        <v>0</v>
      </c>
      <c r="E9" s="243">
        <f t="shared" si="0"/>
        <v>0</v>
      </c>
      <c r="F9" s="244">
        <f t="shared" si="0"/>
        <v>0</v>
      </c>
      <c r="G9" s="245">
        <f>SUM(G2:G8)</f>
        <v>136</v>
      </c>
      <c r="H9" s="246">
        <f>SUM(H2:H8)</f>
        <v>136</v>
      </c>
      <c r="I9" s="247">
        <f>SUM(I2:I8)</f>
        <v>29</v>
      </c>
      <c r="J9" s="248">
        <f>AVERAGE(J2:J8)</f>
        <v>0</v>
      </c>
    </row>
    <row r="10" spans="1:10" ht="34" x14ac:dyDescent="0.2">
      <c r="A10" s="249" t="s">
        <v>174</v>
      </c>
      <c r="B10" s="250">
        <f>IF((H9=0),0,I9/H9)</f>
        <v>0.21323529411764705</v>
      </c>
      <c r="C10" s="249" t="s">
        <v>175</v>
      </c>
    </row>
  </sheetData>
  <hyperlinks>
    <hyperlink ref="A2" location="'3.1 Communications'!A1" display="Communication" xr:uid="{FEC5581A-0317-5E48-A41A-93758E4067A5}"/>
    <hyperlink ref="A8" location="'3.3 Support'!A1" display="Support" xr:uid="{6A679E2F-3DA4-EE40-A144-E0458C2D63C6}"/>
    <hyperlink ref="A3" location="'3.4 ICT Dev Life Cycle'!A1" display="ICT Dev. Life Cycle" xr:uid="{8DD60413-F17D-5146-917E-14CBD2882352}"/>
    <hyperlink ref="A6" location="'3.5 Personnel'!A1" display="Personnel" xr:uid="{F86A5973-B123-2443-8AD8-ABFC346D5FFD}"/>
    <hyperlink ref="A7" location="'3.6 Procurement'!A1" display="Procurement" xr:uid="{126846A7-F950-5946-8859-B57090ADAA0B}"/>
    <hyperlink ref="A5" location="'3.7 Culture'!A1" display="Culture" xr:uid="{AFD39253-45A5-4949-87CE-4F0046097A92}"/>
    <hyperlink ref="A4" location="'3.2 Knowledge &amp; Skills'!A1" display="'3.2 Knowledge &amp; Skills'!A1" xr:uid="{E4579D2A-D629-47E0-88BE-1FF2765B57BF}"/>
  </hyperlinks>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0C6F9-D91C-7847-9557-B0570DDDCB7B}">
  <dimension ref="A1:E56"/>
  <sheetViews>
    <sheetView workbookViewId="0">
      <selection activeCell="A55" sqref="A55"/>
    </sheetView>
  </sheetViews>
  <sheetFormatPr baseColWidth="10" defaultColWidth="12.6640625" defaultRowHeight="20" x14ac:dyDescent="0.2"/>
  <cols>
    <col min="1" max="1" width="47" style="47" customWidth="1"/>
    <col min="2" max="2" width="2.6640625" style="37" customWidth="1"/>
    <col min="3" max="3" width="66.6640625" style="95" customWidth="1"/>
    <col min="4" max="4" width="47.83203125" style="80" customWidth="1"/>
    <col min="5" max="5" width="50.5" style="37" customWidth="1"/>
    <col min="6" max="7" width="30.6640625" style="37" customWidth="1"/>
    <col min="8" max="26" width="38.6640625" style="37" customWidth="1"/>
    <col min="27" max="16384" width="12.6640625" style="37"/>
  </cols>
  <sheetData>
    <row r="1" spans="1:5" s="34" customFormat="1" ht="44.25" customHeight="1" x14ac:dyDescent="0.2">
      <c r="A1" s="35" t="s">
        <v>0</v>
      </c>
      <c r="C1" s="82"/>
      <c r="D1" s="64"/>
      <c r="E1" s="36"/>
    </row>
    <row r="2" spans="1:5" s="57" customFormat="1" ht="46" customHeight="1" x14ac:dyDescent="0.2">
      <c r="A2" s="56" t="s">
        <v>167</v>
      </c>
      <c r="C2" s="59" t="s">
        <v>1</v>
      </c>
      <c r="D2" s="65" t="s">
        <v>138</v>
      </c>
      <c r="E2" s="58"/>
    </row>
    <row r="3" spans="1:5" s="57" customFormat="1" ht="75" customHeight="1" x14ac:dyDescent="0.15">
      <c r="A3" s="63" t="s">
        <v>168</v>
      </c>
      <c r="C3" s="59" t="s">
        <v>2</v>
      </c>
      <c r="D3" s="65"/>
      <c r="E3" s="58"/>
    </row>
    <row r="4" spans="1:5" s="39" customFormat="1" ht="79" customHeight="1" x14ac:dyDescent="0.15">
      <c r="A4" s="48" t="s">
        <v>159</v>
      </c>
      <c r="B4" s="37"/>
      <c r="C4" s="83"/>
      <c r="D4" s="66"/>
      <c r="E4" s="38"/>
    </row>
    <row r="5" spans="1:5" ht="22" customHeight="1" x14ac:dyDescent="0.15">
      <c r="C5" s="84" t="s">
        <v>3</v>
      </c>
      <c r="D5" s="67" t="s">
        <v>152</v>
      </c>
      <c r="E5" s="81" t="s">
        <v>158</v>
      </c>
    </row>
    <row r="6" spans="1:5" ht="114" x14ac:dyDescent="0.15">
      <c r="A6" s="49" t="s">
        <v>161</v>
      </c>
      <c r="C6" s="85" t="s">
        <v>4</v>
      </c>
      <c r="D6" s="68" t="s">
        <v>5</v>
      </c>
      <c r="E6" s="40"/>
    </row>
    <row r="7" spans="1:5" ht="95" x14ac:dyDescent="0.15">
      <c r="A7" s="50" t="s">
        <v>160</v>
      </c>
      <c r="C7" s="86" t="s">
        <v>6</v>
      </c>
      <c r="D7" s="69" t="s">
        <v>149</v>
      </c>
      <c r="E7" s="40" t="s">
        <v>170</v>
      </c>
    </row>
    <row r="8" spans="1:5" ht="63" x14ac:dyDescent="0.15">
      <c r="A8" s="37"/>
      <c r="C8" s="86" t="s">
        <v>7</v>
      </c>
      <c r="D8" s="70" t="s">
        <v>151</v>
      </c>
      <c r="E8" s="40"/>
    </row>
    <row r="9" spans="1:5" ht="152" x14ac:dyDescent="0.15">
      <c r="A9" s="51" t="s">
        <v>162</v>
      </c>
      <c r="C9" s="86" t="s">
        <v>8</v>
      </c>
      <c r="D9" s="70" t="s">
        <v>151</v>
      </c>
      <c r="E9" s="40"/>
    </row>
    <row r="10" spans="1:5" ht="152" x14ac:dyDescent="0.15">
      <c r="A10" s="52" t="s">
        <v>164</v>
      </c>
      <c r="C10" s="86" t="s">
        <v>9</v>
      </c>
      <c r="D10" s="69" t="s">
        <v>149</v>
      </c>
      <c r="E10" s="40"/>
    </row>
    <row r="11" spans="1:5" ht="21" x14ac:dyDescent="0.15">
      <c r="A11" s="53" t="s">
        <v>163</v>
      </c>
      <c r="C11" s="87" t="s">
        <v>10</v>
      </c>
      <c r="D11" s="71"/>
      <c r="E11" s="40"/>
    </row>
    <row r="12" spans="1:5" ht="21" x14ac:dyDescent="0.15">
      <c r="A12" s="37"/>
      <c r="C12" s="88" t="s">
        <v>11</v>
      </c>
      <c r="D12" s="72"/>
      <c r="E12" s="40"/>
    </row>
    <row r="13" spans="1:5" ht="95" x14ac:dyDescent="0.2">
      <c r="A13" s="54" t="s">
        <v>165</v>
      </c>
      <c r="C13" s="86" t="s">
        <v>13</v>
      </c>
      <c r="D13" s="73" t="s">
        <v>150</v>
      </c>
      <c r="E13" s="40"/>
    </row>
    <row r="14" spans="1:5" ht="114" x14ac:dyDescent="0.15">
      <c r="A14" s="55" t="s">
        <v>166</v>
      </c>
      <c r="C14" s="86" t="s">
        <v>14</v>
      </c>
      <c r="D14" s="74" t="s">
        <v>148</v>
      </c>
      <c r="E14" s="40"/>
    </row>
    <row r="15" spans="1:5" ht="21" x14ac:dyDescent="0.15">
      <c r="C15" s="86" t="s">
        <v>15</v>
      </c>
      <c r="D15" s="69" t="s">
        <v>149</v>
      </c>
      <c r="E15" s="40"/>
    </row>
    <row r="16" spans="1:5" ht="21" x14ac:dyDescent="0.15">
      <c r="C16" s="86" t="s">
        <v>16</v>
      </c>
      <c r="D16" s="69" t="s">
        <v>149</v>
      </c>
      <c r="E16" s="40"/>
    </row>
    <row r="17" spans="3:5" ht="21" x14ac:dyDescent="0.15">
      <c r="C17" s="86" t="s">
        <v>17</v>
      </c>
      <c r="D17" s="69" t="s">
        <v>149</v>
      </c>
      <c r="E17" s="40"/>
    </row>
    <row r="18" spans="3:5" ht="21" x14ac:dyDescent="0.15">
      <c r="C18" s="86" t="s">
        <v>18</v>
      </c>
      <c r="D18" s="70" t="s">
        <v>151</v>
      </c>
      <c r="E18" s="40"/>
    </row>
    <row r="19" spans="3:5" ht="42" x14ac:dyDescent="0.15">
      <c r="C19" s="86" t="s">
        <v>19</v>
      </c>
      <c r="D19" s="73" t="s">
        <v>150</v>
      </c>
      <c r="E19" s="40"/>
    </row>
    <row r="20" spans="3:5" ht="63" x14ac:dyDescent="0.15">
      <c r="C20" s="86" t="s">
        <v>20</v>
      </c>
      <c r="D20" s="70" t="s">
        <v>151</v>
      </c>
      <c r="E20" s="40"/>
    </row>
    <row r="21" spans="3:5" ht="42" x14ac:dyDescent="0.15">
      <c r="C21" s="86" t="s">
        <v>21</v>
      </c>
      <c r="D21" s="73" t="s">
        <v>150</v>
      </c>
      <c r="E21" s="40"/>
    </row>
    <row r="22" spans="3:5" ht="84" x14ac:dyDescent="0.15">
      <c r="C22" s="86" t="s">
        <v>22</v>
      </c>
      <c r="D22" s="74" t="s">
        <v>148</v>
      </c>
      <c r="E22" s="40"/>
    </row>
    <row r="23" spans="3:5" ht="42" x14ac:dyDescent="0.15">
      <c r="C23" s="86" t="s">
        <v>23</v>
      </c>
      <c r="D23" s="70" t="s">
        <v>151</v>
      </c>
      <c r="E23" s="40"/>
    </row>
    <row r="24" spans="3:5" ht="63" x14ac:dyDescent="0.15">
      <c r="C24" s="86" t="s">
        <v>24</v>
      </c>
      <c r="D24" s="73" t="s">
        <v>150</v>
      </c>
      <c r="E24" s="40"/>
    </row>
    <row r="25" spans="3:5" ht="42" x14ac:dyDescent="0.15">
      <c r="C25" s="86" t="s">
        <v>25</v>
      </c>
      <c r="D25" s="70" t="s">
        <v>151</v>
      </c>
      <c r="E25" s="40"/>
    </row>
    <row r="26" spans="3:5" ht="21" x14ac:dyDescent="0.15">
      <c r="C26" s="86" t="s">
        <v>26</v>
      </c>
      <c r="D26" s="69" t="s">
        <v>149</v>
      </c>
      <c r="E26" s="40"/>
    </row>
    <row r="27" spans="3:5" ht="21" x14ac:dyDescent="0.15">
      <c r="C27" s="86" t="s">
        <v>27</v>
      </c>
      <c r="D27" s="69" t="s">
        <v>149</v>
      </c>
      <c r="E27" s="40"/>
    </row>
    <row r="28" spans="3:5" ht="21" x14ac:dyDescent="0.15">
      <c r="C28" s="86" t="s">
        <v>28</v>
      </c>
      <c r="D28" s="69" t="s">
        <v>149</v>
      </c>
      <c r="E28" s="40"/>
    </row>
    <row r="29" spans="3:5" ht="42" x14ac:dyDescent="0.15">
      <c r="C29" s="86" t="s">
        <v>29</v>
      </c>
      <c r="D29" s="70" t="s">
        <v>151</v>
      </c>
      <c r="E29" s="40"/>
    </row>
    <row r="30" spans="3:5" ht="21" x14ac:dyDescent="0.15">
      <c r="C30" s="86" t="s">
        <v>30</v>
      </c>
      <c r="D30" s="73" t="s">
        <v>150</v>
      </c>
      <c r="E30" s="40"/>
    </row>
    <row r="31" spans="3:5" ht="21" x14ac:dyDescent="0.15">
      <c r="C31" s="89" t="s">
        <v>31</v>
      </c>
      <c r="D31" s="75"/>
      <c r="E31" s="40"/>
    </row>
    <row r="32" spans="3:5" ht="21" x14ac:dyDescent="0.15">
      <c r="C32" s="86" t="s">
        <v>32</v>
      </c>
      <c r="D32" s="73" t="s">
        <v>150</v>
      </c>
      <c r="E32" s="40"/>
    </row>
    <row r="33" spans="3:5" ht="63" x14ac:dyDescent="0.15">
      <c r="C33" s="86" t="s">
        <v>33</v>
      </c>
      <c r="D33" s="73" t="s">
        <v>150</v>
      </c>
      <c r="E33" s="40"/>
    </row>
    <row r="34" spans="3:5" ht="42" x14ac:dyDescent="0.15">
      <c r="C34" s="86" t="s">
        <v>34</v>
      </c>
      <c r="D34" s="74" t="s">
        <v>148</v>
      </c>
      <c r="E34" s="40"/>
    </row>
    <row r="35" spans="3:5" ht="21" x14ac:dyDescent="0.15">
      <c r="C35" s="89" t="s">
        <v>35</v>
      </c>
      <c r="D35" s="73" t="s">
        <v>150</v>
      </c>
      <c r="E35" s="40"/>
    </row>
    <row r="36" spans="3:5" ht="21" x14ac:dyDescent="0.15">
      <c r="C36" s="86" t="s">
        <v>36</v>
      </c>
      <c r="D36" s="69" t="s">
        <v>149</v>
      </c>
      <c r="E36" s="40"/>
    </row>
    <row r="37" spans="3:5" ht="42" x14ac:dyDescent="0.15">
      <c r="C37" s="86" t="s">
        <v>37</v>
      </c>
      <c r="D37" s="70" t="s">
        <v>151</v>
      </c>
      <c r="E37" s="40"/>
    </row>
    <row r="38" spans="3:5" ht="42" x14ac:dyDescent="0.15">
      <c r="C38" s="86" t="s">
        <v>38</v>
      </c>
      <c r="D38" s="73" t="s">
        <v>150</v>
      </c>
      <c r="E38" s="40"/>
    </row>
    <row r="39" spans="3:5" ht="42" x14ac:dyDescent="0.15">
      <c r="C39" s="86" t="s">
        <v>39</v>
      </c>
      <c r="D39" s="70" t="s">
        <v>151</v>
      </c>
      <c r="E39" s="40"/>
    </row>
    <row r="40" spans="3:5" ht="42" x14ac:dyDescent="0.15">
      <c r="C40" s="86" t="s">
        <v>40</v>
      </c>
      <c r="D40" s="73" t="s">
        <v>150</v>
      </c>
      <c r="E40" s="40"/>
    </row>
    <row r="41" spans="3:5" ht="42" x14ac:dyDescent="0.15">
      <c r="C41" s="86" t="s">
        <v>41</v>
      </c>
      <c r="D41" s="70" t="s">
        <v>151</v>
      </c>
      <c r="E41" s="40"/>
    </row>
    <row r="42" spans="3:5" s="41" customFormat="1" ht="21" x14ac:dyDescent="0.15">
      <c r="C42" s="86" t="s">
        <v>42</v>
      </c>
      <c r="D42" s="73" t="s">
        <v>150</v>
      </c>
      <c r="E42" s="40"/>
    </row>
    <row r="43" spans="3:5" ht="63" x14ac:dyDescent="0.15">
      <c r="C43" s="90" t="s">
        <v>43</v>
      </c>
      <c r="D43" s="76"/>
      <c r="E43" s="40"/>
    </row>
    <row r="44" spans="3:5" ht="21" x14ac:dyDescent="0.15">
      <c r="C44" s="86" t="s">
        <v>44</v>
      </c>
      <c r="D44" s="69" t="s">
        <v>149</v>
      </c>
      <c r="E44" s="40"/>
    </row>
    <row r="45" spans="3:5" ht="21" x14ac:dyDescent="0.15">
      <c r="C45" s="86" t="s">
        <v>45</v>
      </c>
      <c r="D45" s="73" t="s">
        <v>150</v>
      </c>
      <c r="E45" s="40"/>
    </row>
    <row r="46" spans="3:5" ht="42" x14ac:dyDescent="0.15">
      <c r="C46" s="86" t="s">
        <v>46</v>
      </c>
      <c r="D46" s="70" t="s">
        <v>151</v>
      </c>
      <c r="E46" s="40"/>
    </row>
    <row r="47" spans="3:5" ht="21" x14ac:dyDescent="0.15">
      <c r="C47" s="89" t="s">
        <v>47</v>
      </c>
      <c r="D47" s="75"/>
      <c r="E47" s="40"/>
    </row>
    <row r="48" spans="3:5" ht="68.25" customHeight="1" x14ac:dyDescent="0.15">
      <c r="C48" s="86" t="s">
        <v>48</v>
      </c>
      <c r="D48" s="69" t="s">
        <v>149</v>
      </c>
      <c r="E48" s="40"/>
    </row>
    <row r="49" spans="3:5" ht="15.75" customHeight="1" x14ac:dyDescent="0.2">
      <c r="C49" s="91"/>
      <c r="D49" s="77" t="s">
        <v>141</v>
      </c>
      <c r="E49" s="42" t="s">
        <v>157</v>
      </c>
    </row>
    <row r="50" spans="3:5" ht="33" customHeight="1" x14ac:dyDescent="0.15">
      <c r="C50" s="92" t="s">
        <v>140</v>
      </c>
      <c r="D50" s="78">
        <f>+D53+D54+D55+D56</f>
        <v>36</v>
      </c>
      <c r="E50" s="61">
        <f>+E53+E54+E55+E56</f>
        <v>1</v>
      </c>
    </row>
    <row r="51" spans="3:5" s="43" customFormat="1" ht="33" customHeight="1" x14ac:dyDescent="0.15">
      <c r="C51" s="79"/>
      <c r="D51" s="79"/>
    </row>
    <row r="52" spans="3:5" ht="39" customHeight="1" x14ac:dyDescent="0.15">
      <c r="C52" s="93"/>
      <c r="D52" s="62" t="s">
        <v>169</v>
      </c>
      <c r="E52" s="44" t="s">
        <v>142</v>
      </c>
    </row>
    <row r="53" spans="3:5" ht="33" customHeight="1" x14ac:dyDescent="0.15">
      <c r="C53" s="94" t="s">
        <v>153</v>
      </c>
      <c r="D53" s="45">
        <v>3</v>
      </c>
      <c r="E53" s="60">
        <f>+D53/36</f>
        <v>8.3333333333333329E-2</v>
      </c>
    </row>
    <row r="54" spans="3:5" ht="38.25" customHeight="1" x14ac:dyDescent="0.15">
      <c r="C54" s="94" t="s">
        <v>154</v>
      </c>
      <c r="D54" s="46">
        <v>11</v>
      </c>
      <c r="E54" s="60">
        <f t="shared" ref="E54:E56" si="0">+D54/36</f>
        <v>0.30555555555555558</v>
      </c>
    </row>
    <row r="55" spans="3:5" ht="28" customHeight="1" x14ac:dyDescent="0.15">
      <c r="C55" s="94" t="s">
        <v>155</v>
      </c>
      <c r="D55" s="46">
        <v>11</v>
      </c>
      <c r="E55" s="60">
        <f t="shared" si="0"/>
        <v>0.30555555555555558</v>
      </c>
    </row>
    <row r="56" spans="3:5" ht="32.25" customHeight="1" x14ac:dyDescent="0.15">
      <c r="C56" s="94" t="s">
        <v>156</v>
      </c>
      <c r="D56" s="46">
        <v>11</v>
      </c>
      <c r="E56" s="60">
        <f t="shared" si="0"/>
        <v>0.30555555555555558</v>
      </c>
    </row>
  </sheetData>
  <dataValidations count="1">
    <dataValidation type="list" allowBlank="1" showInputMessage="1" showErrorMessage="1" sqref="D7:D10 D32:D42 D13:D30 D48 D44:D46" xr:uid="{1F3F6B95-49AD-8E46-BDF3-4B9F38F5FFAB}">
      <formula1>#REF!</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1D1B1-6A99-E34F-A5BB-534998E7D7E1}">
  <sheetPr>
    <outlinePr summaryBelow="0" summaryRight="0"/>
  </sheetPr>
  <dimension ref="A1:E78"/>
  <sheetViews>
    <sheetView zoomScale="115" zoomScaleNormal="115" workbookViewId="0">
      <selection activeCell="A16" sqref="A16"/>
    </sheetView>
  </sheetViews>
  <sheetFormatPr baseColWidth="10" defaultColWidth="12.6640625" defaultRowHeight="15" customHeight="1" x14ac:dyDescent="0.2"/>
  <cols>
    <col min="1" max="1" width="74.83203125" style="147" customWidth="1"/>
    <col min="2" max="2" width="65.83203125" style="147" customWidth="1"/>
    <col min="3" max="3" width="100.83203125" style="147" customWidth="1"/>
    <col min="4" max="22" width="38.6640625" style="147" customWidth="1"/>
    <col min="23" max="23" width="12.6640625" style="147" customWidth="1"/>
    <col min="24" max="16384" width="12.6640625" style="147"/>
  </cols>
  <sheetData>
    <row r="1" spans="1:5" ht="19" x14ac:dyDescent="0.2">
      <c r="A1" s="174" t="s">
        <v>113</v>
      </c>
      <c r="B1" s="174">
        <f>SUM(B65-(B56+B57+B58+B59+B63))</f>
        <v>35</v>
      </c>
      <c r="C1" s="174" t="s">
        <v>302</v>
      </c>
      <c r="D1" s="175"/>
    </row>
    <row r="2" spans="1:5" ht="21" customHeight="1" x14ac:dyDescent="0.2">
      <c r="A2" s="148"/>
      <c r="B2" s="148"/>
      <c r="C2" s="148"/>
      <c r="D2" s="175"/>
    </row>
    <row r="3" spans="1:5" ht="18" x14ac:dyDescent="0.2">
      <c r="A3" s="171" t="s">
        <v>229</v>
      </c>
      <c r="B3" s="171" t="s">
        <v>260</v>
      </c>
      <c r="C3" s="148"/>
      <c r="D3" s="175"/>
    </row>
    <row r="4" spans="1:5" ht="16" x14ac:dyDescent="0.2">
      <c r="A4" s="147" t="s">
        <v>230</v>
      </c>
      <c r="C4" s="148"/>
    </row>
    <row r="5" spans="1:5" ht="16" x14ac:dyDescent="0.2">
      <c r="A5" s="148" t="s">
        <v>231</v>
      </c>
      <c r="C5" s="148"/>
    </row>
    <row r="6" spans="1:5" ht="16" x14ac:dyDescent="0.2">
      <c r="A6" s="148" t="s">
        <v>232</v>
      </c>
      <c r="C6" s="148"/>
    </row>
    <row r="7" spans="1:5" ht="16" x14ac:dyDescent="0.2">
      <c r="A7" s="148" t="s">
        <v>233</v>
      </c>
      <c r="C7" s="148"/>
    </row>
    <row r="8" spans="1:5" ht="16" x14ac:dyDescent="0.2">
      <c r="A8" s="147" t="s">
        <v>234</v>
      </c>
      <c r="C8" s="148"/>
    </row>
    <row r="9" spans="1:5" ht="16" x14ac:dyDescent="0.2">
      <c r="A9" s="148" t="s">
        <v>235</v>
      </c>
      <c r="C9" s="148"/>
    </row>
    <row r="10" spans="1:5" ht="16" x14ac:dyDescent="0.2">
      <c r="A10" s="147" t="s">
        <v>236</v>
      </c>
      <c r="C10" s="148"/>
    </row>
    <row r="11" spans="1:5" ht="16" x14ac:dyDescent="0.2">
      <c r="A11" s="147" t="s">
        <v>237</v>
      </c>
      <c r="C11" s="148"/>
    </row>
    <row r="12" spans="1:5" ht="15" customHeight="1" x14ac:dyDescent="0.2">
      <c r="A12" s="148"/>
      <c r="B12" s="148"/>
      <c r="C12" s="148"/>
    </row>
    <row r="13" spans="1:5" ht="18" x14ac:dyDescent="0.2">
      <c r="A13" s="168" t="s">
        <v>261</v>
      </c>
      <c r="B13" s="168" t="s">
        <v>263</v>
      </c>
      <c r="C13" s="148"/>
    </row>
    <row r="14" spans="1:5" ht="272" x14ac:dyDescent="0.2">
      <c r="A14" s="155" t="s">
        <v>306</v>
      </c>
      <c r="B14" s="155" t="s">
        <v>307</v>
      </c>
      <c r="C14" s="148"/>
    </row>
    <row r="15" spans="1:5" s="148" customFormat="1" ht="16" x14ac:dyDescent="0.2"/>
    <row r="16" spans="1:5" ht="19" x14ac:dyDescent="0.2">
      <c r="A16" s="169" t="s">
        <v>3</v>
      </c>
      <c r="B16" s="169" t="s">
        <v>289</v>
      </c>
      <c r="C16" s="176" t="s">
        <v>227</v>
      </c>
      <c r="D16" s="169" t="s">
        <v>228</v>
      </c>
      <c r="E16" s="158"/>
    </row>
    <row r="17" spans="1:5" ht="17" x14ac:dyDescent="0.2">
      <c r="A17" s="154" t="s">
        <v>6</v>
      </c>
      <c r="B17" s="177" t="s">
        <v>4</v>
      </c>
      <c r="C17" s="154"/>
      <c r="D17" s="154"/>
      <c r="E17" s="158"/>
    </row>
    <row r="18" spans="1:5" ht="34" x14ac:dyDescent="0.2">
      <c r="A18" s="154" t="s">
        <v>7</v>
      </c>
      <c r="B18" s="177" t="s">
        <v>4</v>
      </c>
      <c r="C18" s="154"/>
      <c r="D18" s="154"/>
      <c r="E18" s="158"/>
    </row>
    <row r="19" spans="1:5" ht="34" x14ac:dyDescent="0.2">
      <c r="A19" s="154" t="s">
        <v>8</v>
      </c>
      <c r="B19" s="177" t="s">
        <v>4</v>
      </c>
      <c r="C19" s="154"/>
      <c r="D19" s="154"/>
      <c r="E19" s="158"/>
    </row>
    <row r="20" spans="1:5" ht="34" x14ac:dyDescent="0.2">
      <c r="A20" s="154" t="s">
        <v>9</v>
      </c>
      <c r="B20" s="177" t="s">
        <v>4</v>
      </c>
      <c r="C20" s="154"/>
      <c r="D20" s="154"/>
      <c r="E20" s="158"/>
    </row>
    <row r="21" spans="1:5" ht="17" x14ac:dyDescent="0.2">
      <c r="A21" s="154" t="s">
        <v>197</v>
      </c>
      <c r="B21" s="177" t="s">
        <v>10</v>
      </c>
      <c r="C21" s="154"/>
      <c r="D21" s="154"/>
      <c r="E21" s="158"/>
    </row>
    <row r="22" spans="1:5" ht="17" x14ac:dyDescent="0.2">
      <c r="A22" s="154" t="s">
        <v>196</v>
      </c>
      <c r="B22" s="177" t="s">
        <v>10</v>
      </c>
      <c r="C22" s="154"/>
      <c r="D22" s="154"/>
      <c r="E22" s="158"/>
    </row>
    <row r="23" spans="1:5" ht="17" x14ac:dyDescent="0.2">
      <c r="A23" s="154" t="s">
        <v>195</v>
      </c>
      <c r="B23" s="177" t="s">
        <v>10</v>
      </c>
      <c r="C23" s="154"/>
      <c r="D23" s="154"/>
      <c r="E23" s="158"/>
    </row>
    <row r="24" spans="1:5" ht="17" x14ac:dyDescent="0.2">
      <c r="A24" s="154" t="s">
        <v>194</v>
      </c>
      <c r="B24" s="177" t="s">
        <v>10</v>
      </c>
      <c r="C24" s="154"/>
      <c r="D24" s="154"/>
      <c r="E24" s="158"/>
    </row>
    <row r="25" spans="1:5" ht="17" x14ac:dyDescent="0.2">
      <c r="A25" s="154" t="s">
        <v>193</v>
      </c>
      <c r="B25" s="177" t="s">
        <v>10</v>
      </c>
      <c r="C25" s="154"/>
      <c r="D25" s="154"/>
      <c r="E25" s="158"/>
    </row>
    <row r="26" spans="1:5" ht="17" x14ac:dyDescent="0.2">
      <c r="A26" s="154" t="s">
        <v>192</v>
      </c>
      <c r="B26" s="177" t="s">
        <v>18</v>
      </c>
      <c r="C26" s="154"/>
      <c r="D26" s="154"/>
      <c r="E26" s="158"/>
    </row>
    <row r="27" spans="1:5" ht="17" x14ac:dyDescent="0.2">
      <c r="A27" s="154" t="s">
        <v>191</v>
      </c>
      <c r="B27" s="177" t="s">
        <v>18</v>
      </c>
      <c r="C27" s="154"/>
      <c r="D27" s="154"/>
      <c r="E27" s="158"/>
    </row>
    <row r="28" spans="1:5" ht="51" x14ac:dyDescent="0.2">
      <c r="A28" s="154" t="s">
        <v>22</v>
      </c>
      <c r="B28" s="177" t="s">
        <v>18</v>
      </c>
      <c r="C28" s="154"/>
      <c r="D28" s="154"/>
      <c r="E28" s="158"/>
    </row>
    <row r="29" spans="1:5" ht="17" x14ac:dyDescent="0.2">
      <c r="A29" s="154" t="s">
        <v>327</v>
      </c>
      <c r="B29" s="177" t="s">
        <v>18</v>
      </c>
      <c r="C29" s="154"/>
      <c r="D29" s="154"/>
      <c r="E29" s="158"/>
    </row>
    <row r="30" spans="1:5" ht="34" x14ac:dyDescent="0.2">
      <c r="A30" s="154" t="s">
        <v>190</v>
      </c>
      <c r="B30" s="177" t="s">
        <v>18</v>
      </c>
      <c r="C30" s="154"/>
      <c r="D30" s="154"/>
      <c r="E30" s="158"/>
    </row>
    <row r="31" spans="1:5" ht="17" x14ac:dyDescent="0.2">
      <c r="A31" s="154" t="s">
        <v>25</v>
      </c>
      <c r="B31" s="177" t="s">
        <v>18</v>
      </c>
      <c r="C31" s="154"/>
      <c r="D31" s="154"/>
      <c r="E31" s="158"/>
    </row>
    <row r="32" spans="1:5" ht="17" x14ac:dyDescent="0.2">
      <c r="A32" s="154" t="s">
        <v>26</v>
      </c>
      <c r="B32" s="177" t="s">
        <v>18</v>
      </c>
      <c r="C32" s="154"/>
      <c r="D32" s="154"/>
      <c r="E32" s="158"/>
    </row>
    <row r="33" spans="1:5" ht="17" x14ac:dyDescent="0.2">
      <c r="A33" s="154" t="s">
        <v>27</v>
      </c>
      <c r="B33" s="177" t="s">
        <v>18</v>
      </c>
      <c r="C33" s="154"/>
      <c r="D33" s="154"/>
      <c r="E33" s="158"/>
    </row>
    <row r="34" spans="1:5" ht="17" x14ac:dyDescent="0.2">
      <c r="A34" s="154" t="s">
        <v>28</v>
      </c>
      <c r="B34" s="177" t="s">
        <v>18</v>
      </c>
      <c r="C34" s="154"/>
      <c r="D34" s="154"/>
      <c r="E34" s="158"/>
    </row>
    <row r="35" spans="1:5" ht="17" x14ac:dyDescent="0.2">
      <c r="A35" s="154" t="s">
        <v>29</v>
      </c>
      <c r="B35" s="177" t="s">
        <v>18</v>
      </c>
      <c r="C35" s="154"/>
      <c r="D35" s="154"/>
      <c r="E35" s="158"/>
    </row>
    <row r="36" spans="1:5" ht="17" x14ac:dyDescent="0.2">
      <c r="A36" s="154" t="s">
        <v>30</v>
      </c>
      <c r="B36" s="177" t="s">
        <v>18</v>
      </c>
      <c r="C36" s="154"/>
      <c r="D36" s="154"/>
      <c r="E36" s="158"/>
    </row>
    <row r="37" spans="1:5" ht="17" x14ac:dyDescent="0.2">
      <c r="A37" s="154" t="s">
        <v>328</v>
      </c>
      <c r="B37" s="177"/>
      <c r="C37" s="154"/>
      <c r="D37" s="154"/>
      <c r="E37" s="158"/>
    </row>
    <row r="38" spans="1:5" ht="17" x14ac:dyDescent="0.2">
      <c r="A38" s="154" t="s">
        <v>329</v>
      </c>
      <c r="B38" s="177"/>
      <c r="C38" s="154"/>
      <c r="D38" s="154"/>
      <c r="E38" s="158"/>
    </row>
    <row r="39" spans="1:5" ht="17" x14ac:dyDescent="0.2">
      <c r="A39" s="154" t="s">
        <v>32</v>
      </c>
      <c r="B39" s="177" t="s">
        <v>31</v>
      </c>
      <c r="C39" s="154"/>
      <c r="D39" s="154"/>
      <c r="E39" s="158"/>
    </row>
    <row r="40" spans="1:5" ht="34" x14ac:dyDescent="0.2">
      <c r="A40" s="154" t="s">
        <v>187</v>
      </c>
      <c r="B40" s="177" t="s">
        <v>31</v>
      </c>
      <c r="C40" s="154"/>
      <c r="D40" s="154"/>
      <c r="E40" s="158"/>
    </row>
    <row r="41" spans="1:5" ht="17" x14ac:dyDescent="0.2">
      <c r="A41" s="154" t="s">
        <v>34</v>
      </c>
      <c r="B41" s="177" t="s">
        <v>31</v>
      </c>
      <c r="C41" s="154"/>
      <c r="D41" s="154"/>
      <c r="E41" s="158"/>
    </row>
    <row r="42" spans="1:5" ht="17" x14ac:dyDescent="0.2">
      <c r="A42" s="154" t="s">
        <v>36</v>
      </c>
      <c r="B42" s="177" t="s">
        <v>35</v>
      </c>
      <c r="C42" s="154"/>
      <c r="D42" s="154"/>
      <c r="E42" s="158"/>
    </row>
    <row r="43" spans="1:5" ht="34" x14ac:dyDescent="0.2">
      <c r="A43" s="154" t="s">
        <v>37</v>
      </c>
      <c r="B43" s="177" t="s">
        <v>35</v>
      </c>
      <c r="C43" s="154"/>
      <c r="D43" s="154"/>
      <c r="E43" s="158"/>
    </row>
    <row r="44" spans="1:5" ht="17" x14ac:dyDescent="0.2">
      <c r="A44" s="154" t="s">
        <v>38</v>
      </c>
      <c r="B44" s="177" t="s">
        <v>35</v>
      </c>
      <c r="C44" s="154"/>
      <c r="D44" s="154"/>
      <c r="E44" s="158"/>
    </row>
    <row r="45" spans="1:5" ht="17" x14ac:dyDescent="0.2">
      <c r="A45" s="154" t="s">
        <v>39</v>
      </c>
      <c r="B45" s="177" t="s">
        <v>35</v>
      </c>
      <c r="C45" s="154"/>
      <c r="D45" s="154"/>
      <c r="E45" s="158"/>
    </row>
    <row r="46" spans="1:5" ht="17" x14ac:dyDescent="0.2">
      <c r="A46" s="154" t="s">
        <v>40</v>
      </c>
      <c r="B46" s="177" t="s">
        <v>35</v>
      </c>
      <c r="C46" s="154"/>
      <c r="D46" s="154"/>
      <c r="E46" s="158"/>
    </row>
    <row r="47" spans="1:5" ht="17" x14ac:dyDescent="0.2">
      <c r="A47" s="154" t="s">
        <v>41</v>
      </c>
      <c r="B47" s="177" t="s">
        <v>35</v>
      </c>
      <c r="C47" s="154"/>
      <c r="D47" s="154"/>
      <c r="E47" s="158"/>
    </row>
    <row r="48" spans="1:5" ht="17" x14ac:dyDescent="0.2">
      <c r="A48" s="154" t="s">
        <v>42</v>
      </c>
      <c r="B48" s="177" t="s">
        <v>35</v>
      </c>
      <c r="C48" s="154"/>
      <c r="D48" s="154"/>
      <c r="E48" s="158"/>
    </row>
    <row r="49" spans="1:5" ht="51" x14ac:dyDescent="0.2">
      <c r="A49" s="154" t="s">
        <v>188</v>
      </c>
      <c r="B49" s="177" t="s">
        <v>43</v>
      </c>
      <c r="C49" s="154"/>
      <c r="D49" s="154"/>
      <c r="E49" s="158"/>
    </row>
    <row r="50" spans="1:5" ht="51" x14ac:dyDescent="0.2">
      <c r="A50" s="154" t="s">
        <v>189</v>
      </c>
      <c r="B50" s="177" t="s">
        <v>43</v>
      </c>
      <c r="C50" s="154"/>
      <c r="D50" s="154"/>
      <c r="E50" s="158"/>
    </row>
    <row r="51" spans="1:5" ht="51" x14ac:dyDescent="0.2">
      <c r="A51" s="154" t="s">
        <v>46</v>
      </c>
      <c r="B51" s="177" t="s">
        <v>43</v>
      </c>
      <c r="C51" s="154"/>
      <c r="D51" s="154"/>
      <c r="E51" s="158"/>
    </row>
    <row r="52" spans="1:5" ht="34" x14ac:dyDescent="0.2">
      <c r="A52" s="154" t="s">
        <v>48</v>
      </c>
      <c r="B52" s="177" t="s">
        <v>47</v>
      </c>
      <c r="C52" s="154"/>
      <c r="D52" s="154"/>
      <c r="E52" s="158"/>
    </row>
    <row r="53" spans="1:5" ht="34" customHeight="1" x14ac:dyDescent="0.2">
      <c r="A53" s="154" t="s">
        <v>186</v>
      </c>
      <c r="B53" s="177" t="s">
        <v>185</v>
      </c>
      <c r="C53" s="154"/>
      <c r="D53" s="154"/>
      <c r="E53" s="158"/>
    </row>
    <row r="54" spans="1:5" s="148" customFormat="1" ht="16" x14ac:dyDescent="0.2"/>
    <row r="55" spans="1:5" ht="19" x14ac:dyDescent="0.2">
      <c r="A55" s="178" t="s">
        <v>290</v>
      </c>
      <c r="B55" s="179" t="s">
        <v>252</v>
      </c>
      <c r="C55" s="157" t="s">
        <v>297</v>
      </c>
      <c r="D55" s="151"/>
    </row>
    <row r="56" spans="1:5" ht="16" x14ac:dyDescent="0.2">
      <c r="A56" s="162" t="s">
        <v>148</v>
      </c>
      <c r="B56" s="163">
        <f>COUNTIF($C$16:$C$53,'Status Levels'!C3)</f>
        <v>0</v>
      </c>
      <c r="C56" s="164">
        <f>IF($B$64=0,0,B56/$B$64)</f>
        <v>0</v>
      </c>
      <c r="D56" s="158"/>
    </row>
    <row r="57" spans="1:5" ht="16" x14ac:dyDescent="0.2">
      <c r="A57" s="162" t="s">
        <v>291</v>
      </c>
      <c r="B57" s="163">
        <f>COUNTIF($C$16:$C$53,'Status Levels'!C4)</f>
        <v>0</v>
      </c>
      <c r="C57" s="164">
        <f>IF($B$64=0,0,B57/$B$64)</f>
        <v>0</v>
      </c>
      <c r="D57" s="158"/>
    </row>
    <row r="58" spans="1:5" ht="16" x14ac:dyDescent="0.2">
      <c r="A58" s="162" t="s">
        <v>151</v>
      </c>
      <c r="B58" s="163">
        <f>COUNTIF($C$16:$C$53,'Status Levels'!C5)</f>
        <v>0</v>
      </c>
      <c r="C58" s="164">
        <f>IF($B$64=0,0,B58/$B$64)</f>
        <v>0</v>
      </c>
      <c r="D58" s="158"/>
    </row>
    <row r="59" spans="1:5" ht="16" x14ac:dyDescent="0.2">
      <c r="A59" s="162" t="s">
        <v>292</v>
      </c>
      <c r="B59" s="163">
        <f>COUNTIF($C$16:$C$53,'Status Levels'!C6)</f>
        <v>0</v>
      </c>
      <c r="C59" s="164">
        <f>IF($B$64=0,0,B59/$B$64)</f>
        <v>0</v>
      </c>
    </row>
    <row r="60" spans="1:5" ht="15" customHeight="1" x14ac:dyDescent="0.2">
      <c r="A60" s="162" t="s">
        <v>296</v>
      </c>
      <c r="B60" s="163">
        <f>SUM(B56:B59)</f>
        <v>0</v>
      </c>
      <c r="C60" s="164">
        <f>IF($B$64=0,0,B60/$B$64)</f>
        <v>0</v>
      </c>
    </row>
    <row r="61" spans="1:5" ht="15" customHeight="1" x14ac:dyDescent="0.2">
      <c r="A61" s="180"/>
      <c r="B61" s="180"/>
      <c r="C61" s="180"/>
    </row>
    <row r="62" spans="1:5" ht="18" x14ac:dyDescent="0.2">
      <c r="A62" s="181" t="s">
        <v>293</v>
      </c>
      <c r="B62" s="181" t="s">
        <v>294</v>
      </c>
      <c r="C62" s="181" t="s">
        <v>295</v>
      </c>
    </row>
    <row r="63" spans="1:5" ht="15" customHeight="1" x14ac:dyDescent="0.2">
      <c r="A63" s="165" t="s">
        <v>204</v>
      </c>
      <c r="B63" s="163">
        <f>COUNTIF($C$16:$C$53,'Status Levels'!C2)</f>
        <v>0</v>
      </c>
      <c r="C63" s="164">
        <f>B63/$B$65</f>
        <v>0</v>
      </c>
    </row>
    <row r="64" spans="1:5" ht="15" customHeight="1" x14ac:dyDescent="0.2">
      <c r="A64" s="165" t="s">
        <v>298</v>
      </c>
      <c r="B64" s="159">
        <f>B65-B63</f>
        <v>35</v>
      </c>
      <c r="C64" s="182">
        <f>B64/B65</f>
        <v>1</v>
      </c>
    </row>
    <row r="65" spans="1:3" ht="15" customHeight="1" x14ac:dyDescent="0.2">
      <c r="A65" s="165" t="s">
        <v>184</v>
      </c>
      <c r="B65" s="159">
        <v>35</v>
      </c>
      <c r="C65" s="182">
        <f>B65/B65</f>
        <v>1</v>
      </c>
    </row>
    <row r="68" spans="1:3" ht="15" customHeight="1" x14ac:dyDescent="0.2">
      <c r="A68" s="183"/>
      <c r="B68" s="184"/>
      <c r="C68" s="184"/>
    </row>
    <row r="69" spans="1:3" ht="15" customHeight="1" x14ac:dyDescent="0.2">
      <c r="A69" s="183"/>
      <c r="B69" s="184"/>
      <c r="C69" s="185"/>
    </row>
    <row r="70" spans="1:3" ht="15" customHeight="1" x14ac:dyDescent="0.2">
      <c r="A70" s="183"/>
      <c r="B70" s="184"/>
      <c r="C70" s="185"/>
    </row>
    <row r="71" spans="1:3" ht="15" customHeight="1" x14ac:dyDescent="0.2">
      <c r="A71" s="183"/>
      <c r="B71" s="184"/>
      <c r="C71" s="185"/>
    </row>
    <row r="72" spans="1:3" ht="15" customHeight="1" x14ac:dyDescent="0.2">
      <c r="A72" s="183"/>
      <c r="B72" s="184"/>
      <c r="C72" s="185"/>
    </row>
    <row r="73" spans="1:3" ht="15" customHeight="1" x14ac:dyDescent="0.2">
      <c r="A73" s="183"/>
      <c r="B73" s="184"/>
      <c r="C73" s="185"/>
    </row>
    <row r="74" spans="1:3" ht="15" customHeight="1" x14ac:dyDescent="0.2">
      <c r="A74" s="183"/>
      <c r="B74" s="183"/>
      <c r="C74" s="183"/>
    </row>
    <row r="75" spans="1:3" ht="15" customHeight="1" x14ac:dyDescent="0.2">
      <c r="A75" s="183"/>
      <c r="B75" s="184"/>
      <c r="C75" s="184"/>
    </row>
    <row r="76" spans="1:3" ht="15" customHeight="1" x14ac:dyDescent="0.2">
      <c r="A76" s="183"/>
      <c r="B76" s="184"/>
      <c r="C76" s="185"/>
    </row>
    <row r="77" spans="1:3" ht="15" customHeight="1" x14ac:dyDescent="0.2">
      <c r="A77" s="183"/>
      <c r="B77" s="184"/>
      <c r="C77" s="185"/>
    </row>
    <row r="78" spans="1:3" ht="15" customHeight="1" x14ac:dyDescent="0.2">
      <c r="A78" s="183"/>
      <c r="B78" s="184"/>
      <c r="C78" s="185"/>
    </row>
  </sheetData>
  <phoneticPr fontId="50" type="noConversion"/>
  <pageMargins left="0.7" right="0.7" top="0.75" bottom="0.75" header="0" footer="0"/>
  <pageSetup orientation="portrait" r:id="rId1"/>
  <tableParts count="5">
    <tablePart r:id="rId2"/>
    <tablePart r:id="rId3"/>
    <tablePart r:id="rId4"/>
    <tablePart r:id="rId5"/>
    <tablePart r:id="rId6"/>
  </tableParts>
  <extLst>
    <ext xmlns:x14="http://schemas.microsoft.com/office/spreadsheetml/2009/9/main" uri="{78C0D931-6437-407d-A8EE-F0AAD7539E65}">
      <x14:conditionalFormattings>
        <x14:conditionalFormatting xmlns:xm="http://schemas.microsoft.com/office/excel/2006/main">
          <x14:cfRule type="expression" priority="1693" id="{1F596069-E8DE-46F4-8F9A-C33F089C5DE4}">
            <xm:f>$C16:$C53='Status Levels'!$C$6</xm:f>
            <x14:dxf>
              <fill>
                <patternFill>
                  <bgColor rgb="FFFF99FF"/>
                </patternFill>
              </fill>
            </x14:dxf>
          </x14:cfRule>
          <x14:cfRule type="expression" priority="1694" id="{CDE12D55-2AEF-4460-856B-748D965EA842}">
            <xm:f>$C16:$C53='Status Levels'!$C$5</xm:f>
            <x14:dxf>
              <fill>
                <patternFill>
                  <bgColor theme="7" tint="0.59996337778862885"/>
                </patternFill>
              </fill>
            </x14:dxf>
          </x14:cfRule>
          <x14:cfRule type="expression" priority="1695" id="{6537107E-A8DA-4CF1-A9F6-0C92863790EF}">
            <xm:f>$C16:$C53='Status Levels'!$C$4</xm:f>
            <x14:dxf>
              <fill>
                <patternFill>
                  <bgColor theme="6" tint="0.59996337778862885"/>
                </patternFill>
              </fill>
            </x14:dxf>
          </x14:cfRule>
          <x14:cfRule type="expression" priority="1696" id="{AC1885A1-18F7-4238-A9D8-087651C96BCC}">
            <xm:f>$C16:$C53='Status Levels'!$C$3</xm:f>
            <x14:dxf>
              <fill>
                <patternFill>
                  <bgColor theme="5" tint="0.59996337778862885"/>
                </patternFill>
              </fill>
            </x14:dxf>
          </x14:cfRule>
          <x14:cfRule type="expression" priority="1697" id="{474BFFA8-443D-4DFA-BB9D-80474A718FBE}">
            <xm:f>$C16:$C53='Status Levels'!$C$2</xm:f>
            <x14:dxf>
              <fill>
                <patternFill>
                  <bgColor theme="4" tint="0.59996337778862885"/>
                </patternFill>
              </fill>
            </x14:dxf>
          </x14:cfRule>
          <xm:sqref>C16:D37</xm:sqref>
        </x14:conditionalFormatting>
        <x14:conditionalFormatting xmlns:xm="http://schemas.microsoft.com/office/excel/2006/main">
          <x14:cfRule type="expression" priority="1688" id="{1F596069-E8DE-46F4-8F9A-C33F089C5DE4}">
            <xm:f>$C38:$C74='Status Levels'!$C$6</xm:f>
            <x14:dxf>
              <fill>
                <patternFill>
                  <bgColor rgb="FFFF99FF"/>
                </patternFill>
              </fill>
            </x14:dxf>
          </x14:cfRule>
          <x14:cfRule type="expression" priority="1689" id="{CDE12D55-2AEF-4460-856B-748D965EA842}">
            <xm:f>$C38:$C74='Status Levels'!$C$5</xm:f>
            <x14:dxf>
              <fill>
                <patternFill>
                  <bgColor theme="7" tint="0.59996337778862885"/>
                </patternFill>
              </fill>
            </x14:dxf>
          </x14:cfRule>
          <x14:cfRule type="expression" priority="1690" id="{6537107E-A8DA-4CF1-A9F6-0C92863790EF}">
            <xm:f>$C38:$C74='Status Levels'!$C$4</xm:f>
            <x14:dxf>
              <fill>
                <patternFill>
                  <bgColor theme="6" tint="0.59996337778862885"/>
                </patternFill>
              </fill>
            </x14:dxf>
          </x14:cfRule>
          <x14:cfRule type="expression" priority="1691" id="{AC1885A1-18F7-4238-A9D8-087651C96BCC}">
            <xm:f>$C38:$C74='Status Levels'!$C$3</xm:f>
            <x14:dxf>
              <fill>
                <patternFill>
                  <bgColor theme="5" tint="0.59996337778862885"/>
                </patternFill>
              </fill>
            </x14:dxf>
          </x14:cfRule>
          <x14:cfRule type="expression" priority="1692" id="{474BFFA8-443D-4DFA-BB9D-80474A718FBE}">
            <xm:f>$C38:$C74='Status Levels'!$C$2</xm:f>
            <x14:dxf>
              <fill>
                <patternFill>
                  <bgColor theme="4" tint="0.59996337778862885"/>
                </patternFill>
              </fill>
            </x14:dxf>
          </x14:cfRule>
          <xm:sqref>C38:D38</xm:sqref>
        </x14:conditionalFormatting>
        <x14:conditionalFormatting xmlns:xm="http://schemas.microsoft.com/office/excel/2006/main">
          <x14:cfRule type="expression" priority="534" id="{1F596069-E8DE-46F4-8F9A-C33F089C5DE4}">
            <xm:f>$C39:$C74='Status Levels'!$C$6</xm:f>
            <x14:dxf>
              <fill>
                <patternFill>
                  <bgColor rgb="FFFF99FF"/>
                </patternFill>
              </fill>
            </x14:dxf>
          </x14:cfRule>
          <x14:cfRule type="expression" priority="535" id="{CDE12D55-2AEF-4460-856B-748D965EA842}">
            <xm:f>$C39:$C74='Status Levels'!$C$5</xm:f>
            <x14:dxf>
              <fill>
                <patternFill>
                  <bgColor theme="7" tint="0.59996337778862885"/>
                </patternFill>
              </fill>
            </x14:dxf>
          </x14:cfRule>
          <x14:cfRule type="expression" priority="536" id="{6537107E-A8DA-4CF1-A9F6-0C92863790EF}">
            <xm:f>$C39:$C74='Status Levels'!$C$4</xm:f>
            <x14:dxf>
              <fill>
                <patternFill>
                  <bgColor theme="6" tint="0.59996337778862885"/>
                </patternFill>
              </fill>
            </x14:dxf>
          </x14:cfRule>
          <x14:cfRule type="expression" priority="537" id="{AC1885A1-18F7-4238-A9D8-087651C96BCC}">
            <xm:f>$C39:$C74='Status Levels'!$C$3</xm:f>
            <x14:dxf>
              <fill>
                <patternFill>
                  <bgColor theme="5" tint="0.59996337778862885"/>
                </patternFill>
              </fill>
            </x14:dxf>
          </x14:cfRule>
          <x14:cfRule type="expression" priority="538" id="{474BFFA8-443D-4DFA-BB9D-80474A718FBE}">
            <xm:f>$C39:$C74='Status Levels'!$C$2</xm:f>
            <x14:dxf>
              <fill>
                <patternFill>
                  <bgColor theme="4" tint="0.59996337778862885"/>
                </patternFill>
              </fill>
            </x14:dxf>
          </x14:cfRule>
          <xm:sqref>C39:D53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C253F88A-EEBA-4016-80C3-B74254737763}">
          <x14:formula1>
            <xm:f>'Status Levels'!$C$2:$C$6</xm:f>
          </x14:formula1>
          <xm:sqref>B54 C17:C53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E69"/>
  <sheetViews>
    <sheetView zoomScale="110" zoomScaleNormal="110" workbookViewId="0">
      <selection activeCell="C56" sqref="C56"/>
    </sheetView>
  </sheetViews>
  <sheetFormatPr baseColWidth="10" defaultColWidth="12.6640625" defaultRowHeight="15" customHeight="1" x14ac:dyDescent="0.2"/>
  <cols>
    <col min="1" max="1" width="66.5" style="148" customWidth="1"/>
    <col min="2" max="2" width="65.83203125" style="147" customWidth="1"/>
    <col min="3" max="3" width="134.83203125" style="147" customWidth="1"/>
    <col min="4" max="23" width="38.6640625" style="148" customWidth="1"/>
    <col min="24" max="16384" width="12.6640625" style="148"/>
  </cols>
  <sheetData>
    <row r="1" spans="1:5" ht="38" x14ac:dyDescent="0.2">
      <c r="A1" s="199" t="s">
        <v>113</v>
      </c>
      <c r="B1" s="199">
        <f>SUM(B58-(B49+B50+B51+B52+B56))</f>
        <v>27</v>
      </c>
      <c r="C1" s="166" t="s">
        <v>243</v>
      </c>
      <c r="D1" s="190"/>
    </row>
    <row r="2" spans="1:5" ht="16" x14ac:dyDescent="0.2">
      <c r="B2" s="148"/>
      <c r="C2" s="148"/>
    </row>
    <row r="3" spans="1:5" ht="18" x14ac:dyDescent="0.2">
      <c r="A3" s="171" t="s">
        <v>244</v>
      </c>
      <c r="B3" s="171" t="s">
        <v>260</v>
      </c>
      <c r="C3" s="148"/>
    </row>
    <row r="4" spans="1:5" ht="15" customHeight="1" x14ac:dyDescent="0.2">
      <c r="A4" s="147" t="s">
        <v>230</v>
      </c>
      <c r="C4" s="148"/>
    </row>
    <row r="5" spans="1:5" ht="15" customHeight="1" x14ac:dyDescent="0.2">
      <c r="A5" s="148" t="s">
        <v>231</v>
      </c>
      <c r="C5" s="148"/>
    </row>
    <row r="6" spans="1:5" ht="15" customHeight="1" x14ac:dyDescent="0.2">
      <c r="A6" s="148" t="s">
        <v>232</v>
      </c>
      <c r="C6" s="148"/>
    </row>
    <row r="7" spans="1:5" ht="15" customHeight="1" x14ac:dyDescent="0.2">
      <c r="A7" s="148" t="s">
        <v>233</v>
      </c>
      <c r="C7" s="148"/>
    </row>
    <row r="8" spans="1:5" ht="15" customHeight="1" x14ac:dyDescent="0.2">
      <c r="A8" s="147" t="s">
        <v>234</v>
      </c>
      <c r="C8" s="148"/>
    </row>
    <row r="9" spans="1:5" ht="15" customHeight="1" x14ac:dyDescent="0.2">
      <c r="A9" s="148" t="s">
        <v>235</v>
      </c>
      <c r="C9" s="148"/>
    </row>
    <row r="10" spans="1:5" ht="15" customHeight="1" x14ac:dyDescent="0.2">
      <c r="A10" s="147" t="s">
        <v>236</v>
      </c>
      <c r="C10" s="148"/>
    </row>
    <row r="11" spans="1:5" ht="16" x14ac:dyDescent="0.2">
      <c r="A11" s="147" t="s">
        <v>237</v>
      </c>
      <c r="C11" s="148"/>
    </row>
    <row r="12" spans="1:5" ht="15" customHeight="1" x14ac:dyDescent="0.2">
      <c r="B12" s="148"/>
      <c r="C12" s="148"/>
    </row>
    <row r="13" spans="1:5" s="147" customFormat="1" ht="18" x14ac:dyDescent="0.2">
      <c r="A13" s="168" t="s">
        <v>261</v>
      </c>
      <c r="B13" s="168" t="s">
        <v>263</v>
      </c>
    </row>
    <row r="14" spans="1:5" ht="409.5" customHeight="1" x14ac:dyDescent="0.2">
      <c r="A14" s="192" t="s">
        <v>310</v>
      </c>
      <c r="B14" s="193" t="s">
        <v>311</v>
      </c>
      <c r="C14" s="191"/>
    </row>
    <row r="15" spans="1:5" ht="16" x14ac:dyDescent="0.2">
      <c r="A15" s="192"/>
      <c r="B15" s="175"/>
      <c r="C15" s="193"/>
      <c r="D15" s="191"/>
    </row>
    <row r="16" spans="1:5" ht="19" x14ac:dyDescent="0.2">
      <c r="A16" s="198" t="s">
        <v>3</v>
      </c>
      <c r="B16" s="169" t="s">
        <v>289</v>
      </c>
      <c r="C16" s="198" t="s">
        <v>5</v>
      </c>
      <c r="D16" s="169" t="s">
        <v>228</v>
      </c>
      <c r="E16" s="194"/>
    </row>
    <row r="17" spans="1:5" ht="52" customHeight="1" x14ac:dyDescent="0.2">
      <c r="A17" s="195" t="s">
        <v>176</v>
      </c>
      <c r="B17" s="196" t="s">
        <v>177</v>
      </c>
      <c r="C17" s="154"/>
      <c r="D17" s="154"/>
      <c r="E17" s="191"/>
    </row>
    <row r="18" spans="1:5" ht="34" x14ac:dyDescent="0.2">
      <c r="A18" s="183" t="s">
        <v>330</v>
      </c>
      <c r="B18" s="196" t="s">
        <v>177</v>
      </c>
      <c r="C18" s="154"/>
      <c r="D18" s="154"/>
      <c r="E18" s="191"/>
    </row>
    <row r="19" spans="1:5" ht="34" x14ac:dyDescent="0.2">
      <c r="A19" s="183" t="s">
        <v>331</v>
      </c>
      <c r="B19" s="196" t="s">
        <v>177</v>
      </c>
      <c r="C19" s="154"/>
      <c r="D19" s="154"/>
      <c r="E19" s="191"/>
    </row>
    <row r="20" spans="1:5" ht="34" x14ac:dyDescent="0.2">
      <c r="A20" s="183" t="s">
        <v>332</v>
      </c>
      <c r="B20" s="196" t="s">
        <v>177</v>
      </c>
      <c r="C20" s="154"/>
      <c r="D20" s="154"/>
      <c r="E20" s="191"/>
    </row>
    <row r="21" spans="1:5" ht="34" x14ac:dyDescent="0.2">
      <c r="A21" s="183" t="s">
        <v>333</v>
      </c>
      <c r="B21" s="196" t="s">
        <v>177</v>
      </c>
      <c r="C21" s="154"/>
      <c r="D21" s="154"/>
      <c r="E21" s="191"/>
    </row>
    <row r="22" spans="1:5" ht="34" x14ac:dyDescent="0.2">
      <c r="A22" s="183" t="s">
        <v>334</v>
      </c>
      <c r="B22" s="196" t="s">
        <v>177</v>
      </c>
      <c r="C22" s="154"/>
      <c r="D22" s="154"/>
      <c r="E22" s="191"/>
    </row>
    <row r="23" spans="1:5" ht="57" customHeight="1" x14ac:dyDescent="0.2">
      <c r="A23" s="183" t="s">
        <v>335</v>
      </c>
      <c r="B23" s="196" t="s">
        <v>177</v>
      </c>
      <c r="C23" s="154"/>
      <c r="D23" s="154"/>
      <c r="E23" s="191"/>
    </row>
    <row r="24" spans="1:5" ht="34" x14ac:dyDescent="0.2">
      <c r="A24" s="183" t="s">
        <v>74</v>
      </c>
      <c r="B24" s="196" t="s">
        <v>177</v>
      </c>
      <c r="C24" s="154"/>
      <c r="D24" s="154"/>
      <c r="E24" s="191"/>
    </row>
    <row r="25" spans="1:5" ht="17" x14ac:dyDescent="0.2">
      <c r="A25" s="183" t="s">
        <v>76</v>
      </c>
      <c r="B25" s="196" t="s">
        <v>75</v>
      </c>
      <c r="C25" s="154"/>
      <c r="D25" s="154"/>
      <c r="E25" s="191"/>
    </row>
    <row r="26" spans="1:5" ht="34" x14ac:dyDescent="0.2">
      <c r="A26" s="183" t="s">
        <v>77</v>
      </c>
      <c r="B26" s="196" t="s">
        <v>75</v>
      </c>
      <c r="C26" s="154"/>
      <c r="D26" s="154"/>
      <c r="E26" s="191"/>
    </row>
    <row r="27" spans="1:5" ht="17" x14ac:dyDescent="0.2">
      <c r="A27" s="183" t="s">
        <v>78</v>
      </c>
      <c r="B27" s="196" t="s">
        <v>75</v>
      </c>
      <c r="C27" s="154"/>
      <c r="D27" s="154"/>
      <c r="E27" s="191"/>
    </row>
    <row r="28" spans="1:5" ht="17" x14ac:dyDescent="0.2">
      <c r="A28" s="183" t="s">
        <v>79</v>
      </c>
      <c r="B28" s="196" t="s">
        <v>75</v>
      </c>
      <c r="C28" s="154"/>
      <c r="D28" s="154"/>
      <c r="E28" s="191"/>
    </row>
    <row r="29" spans="1:5" ht="34" x14ac:dyDescent="0.2">
      <c r="A29" s="183" t="s">
        <v>80</v>
      </c>
      <c r="B29" s="196" t="s">
        <v>75</v>
      </c>
      <c r="C29" s="154"/>
      <c r="D29" s="154"/>
      <c r="E29" s="191"/>
    </row>
    <row r="30" spans="1:5" ht="34" x14ac:dyDescent="0.2">
      <c r="A30" s="183" t="s">
        <v>81</v>
      </c>
      <c r="B30" s="196" t="s">
        <v>75</v>
      </c>
      <c r="C30" s="154"/>
      <c r="D30" s="154"/>
      <c r="E30" s="191"/>
    </row>
    <row r="31" spans="1:5" ht="34" x14ac:dyDescent="0.2">
      <c r="A31" s="183" t="s">
        <v>336</v>
      </c>
      <c r="B31" s="196" t="s">
        <v>75</v>
      </c>
      <c r="C31" s="154"/>
      <c r="D31" s="154"/>
      <c r="E31" s="191"/>
    </row>
    <row r="32" spans="1:5" ht="17" x14ac:dyDescent="0.2">
      <c r="A32" s="183" t="s">
        <v>32</v>
      </c>
      <c r="B32" s="196" t="s">
        <v>31</v>
      </c>
      <c r="C32" s="154"/>
      <c r="D32" s="154"/>
      <c r="E32" s="191"/>
    </row>
    <row r="33" spans="1:5" ht="34" x14ac:dyDescent="0.2">
      <c r="A33" s="183" t="s">
        <v>337</v>
      </c>
      <c r="B33" s="196" t="s">
        <v>31</v>
      </c>
      <c r="C33" s="154"/>
      <c r="D33" s="154"/>
      <c r="E33" s="191"/>
    </row>
    <row r="34" spans="1:5" ht="29.25" customHeight="1" x14ac:dyDescent="0.2">
      <c r="A34" s="183" t="s">
        <v>36</v>
      </c>
      <c r="B34" s="196" t="s">
        <v>35</v>
      </c>
      <c r="C34" s="154"/>
      <c r="D34" s="154"/>
      <c r="E34" s="191"/>
    </row>
    <row r="35" spans="1:5" ht="34" x14ac:dyDescent="0.2">
      <c r="A35" s="183" t="s">
        <v>37</v>
      </c>
      <c r="B35" s="196" t="s">
        <v>35</v>
      </c>
      <c r="C35" s="154"/>
      <c r="D35" s="154"/>
      <c r="E35" s="191"/>
    </row>
    <row r="36" spans="1:5" ht="17" x14ac:dyDescent="0.2">
      <c r="A36" s="183" t="s">
        <v>38</v>
      </c>
      <c r="B36" s="196" t="s">
        <v>35</v>
      </c>
      <c r="C36" s="154"/>
      <c r="D36" s="154"/>
      <c r="E36" s="191"/>
    </row>
    <row r="37" spans="1:5" ht="17" x14ac:dyDescent="0.2">
      <c r="A37" s="183" t="s">
        <v>39</v>
      </c>
      <c r="B37" s="196" t="s">
        <v>35</v>
      </c>
      <c r="C37" s="154"/>
      <c r="D37" s="154"/>
      <c r="E37" s="191"/>
    </row>
    <row r="38" spans="1:5" ht="17" x14ac:dyDescent="0.2">
      <c r="A38" s="183" t="s">
        <v>40</v>
      </c>
      <c r="B38" s="196" t="s">
        <v>35</v>
      </c>
      <c r="C38" s="154"/>
      <c r="D38" s="154"/>
      <c r="E38" s="191"/>
    </row>
    <row r="39" spans="1:5" ht="17" x14ac:dyDescent="0.2">
      <c r="A39" s="183" t="s">
        <v>41</v>
      </c>
      <c r="B39" s="196" t="s">
        <v>35</v>
      </c>
      <c r="C39" s="154"/>
      <c r="D39" s="154"/>
      <c r="E39" s="191"/>
    </row>
    <row r="40" spans="1:5" ht="17" x14ac:dyDescent="0.2">
      <c r="A40" s="183" t="s">
        <v>42</v>
      </c>
      <c r="B40" s="196" t="s">
        <v>35</v>
      </c>
      <c r="C40" s="154"/>
      <c r="D40" s="154"/>
      <c r="E40" s="191"/>
    </row>
    <row r="41" spans="1:5" ht="34" x14ac:dyDescent="0.2">
      <c r="A41" s="183" t="s">
        <v>43</v>
      </c>
      <c r="B41" s="196" t="s">
        <v>35</v>
      </c>
      <c r="C41" s="154"/>
      <c r="D41" s="154"/>
      <c r="E41" s="191"/>
    </row>
    <row r="42" spans="1:5" ht="17" x14ac:dyDescent="0.2">
      <c r="A42" s="183" t="s">
        <v>44</v>
      </c>
      <c r="B42" s="196" t="s">
        <v>35</v>
      </c>
      <c r="C42" s="154"/>
      <c r="D42" s="154"/>
      <c r="E42" s="191"/>
    </row>
    <row r="43" spans="1:5" ht="17" x14ac:dyDescent="0.2">
      <c r="A43" s="183" t="s">
        <v>45</v>
      </c>
      <c r="B43" s="196" t="s">
        <v>35</v>
      </c>
      <c r="C43" s="154"/>
      <c r="D43" s="154"/>
      <c r="E43" s="191"/>
    </row>
    <row r="44" spans="1:5" ht="34" x14ac:dyDescent="0.2">
      <c r="A44" s="183" t="s">
        <v>46</v>
      </c>
      <c r="B44" s="196" t="s">
        <v>35</v>
      </c>
      <c r="C44" s="154"/>
      <c r="D44" s="154"/>
      <c r="E44" s="191"/>
    </row>
    <row r="45" spans="1:5" ht="34" x14ac:dyDescent="0.2">
      <c r="A45" s="183" t="s">
        <v>83</v>
      </c>
      <c r="B45" s="196" t="s">
        <v>82</v>
      </c>
      <c r="C45" s="154"/>
      <c r="D45" s="154"/>
      <c r="E45" s="191"/>
    </row>
    <row r="46" spans="1:5" s="147" customFormat="1" ht="32.5" customHeight="1" x14ac:dyDescent="0.2">
      <c r="A46" s="154" t="s">
        <v>186</v>
      </c>
      <c r="B46" s="177" t="s">
        <v>185</v>
      </c>
      <c r="C46" s="154"/>
      <c r="D46" s="154"/>
      <c r="E46" s="158"/>
    </row>
    <row r="47" spans="1:5" s="147" customFormat="1" ht="16" x14ac:dyDescent="0.2">
      <c r="A47" s="197"/>
      <c r="B47" s="197"/>
      <c r="C47" s="197"/>
      <c r="D47" s="158"/>
    </row>
    <row r="48" spans="1:5" ht="19" x14ac:dyDescent="0.2">
      <c r="A48" s="178" t="s">
        <v>290</v>
      </c>
      <c r="B48" s="179" t="s">
        <v>252</v>
      </c>
      <c r="C48" s="157" t="s">
        <v>297</v>
      </c>
    </row>
    <row r="49" spans="1:3" ht="15.75" customHeight="1" x14ac:dyDescent="0.2">
      <c r="A49" s="162" t="s">
        <v>148</v>
      </c>
      <c r="B49" s="163">
        <f>COUNTIF($C$16:$C$46,'Status Levels'!C3)</f>
        <v>0</v>
      </c>
      <c r="C49" s="164">
        <f t="shared" ref="C49:C53" si="0">IF($B$57=0,0,B49/$B$57)</f>
        <v>0</v>
      </c>
    </row>
    <row r="50" spans="1:3" ht="15" customHeight="1" x14ac:dyDescent="0.2">
      <c r="A50" s="162" t="s">
        <v>291</v>
      </c>
      <c r="B50" s="163">
        <f>COUNTIF($C$16:$C$46,'Status Levels'!C4)</f>
        <v>0</v>
      </c>
      <c r="C50" s="164">
        <f t="shared" si="0"/>
        <v>0</v>
      </c>
    </row>
    <row r="51" spans="1:3" ht="15" customHeight="1" x14ac:dyDescent="0.2">
      <c r="A51" s="162" t="s">
        <v>151</v>
      </c>
      <c r="B51" s="163">
        <f>COUNTIF($C$16:$C$46,'Status Levels'!C5)</f>
        <v>0</v>
      </c>
      <c r="C51" s="164">
        <f t="shared" si="0"/>
        <v>0</v>
      </c>
    </row>
    <row r="52" spans="1:3" ht="15" customHeight="1" x14ac:dyDescent="0.2">
      <c r="A52" s="162" t="s">
        <v>292</v>
      </c>
      <c r="B52" s="163">
        <f>COUNTIF($C$16:$C$46,'Status Levels'!C6)</f>
        <v>0</v>
      </c>
      <c r="C52" s="164">
        <f t="shared" si="0"/>
        <v>0</v>
      </c>
    </row>
    <row r="53" spans="1:3" ht="15" customHeight="1" x14ac:dyDescent="0.2">
      <c r="A53" s="162" t="s">
        <v>296</v>
      </c>
      <c r="B53" s="163">
        <f>SUM(B49:B52)</f>
        <v>0</v>
      </c>
      <c r="C53" s="164">
        <f t="shared" si="0"/>
        <v>0</v>
      </c>
    </row>
    <row r="54" spans="1:3" ht="15" customHeight="1" x14ac:dyDescent="0.2">
      <c r="A54" s="180"/>
      <c r="B54" s="180"/>
      <c r="C54" s="180"/>
    </row>
    <row r="55" spans="1:3" ht="18" x14ac:dyDescent="0.2">
      <c r="A55" s="181" t="s">
        <v>293</v>
      </c>
      <c r="B55" s="181" t="s">
        <v>294</v>
      </c>
      <c r="C55" s="181" t="s">
        <v>295</v>
      </c>
    </row>
    <row r="56" spans="1:3" ht="15" customHeight="1" x14ac:dyDescent="0.2">
      <c r="A56" s="165" t="s">
        <v>204</v>
      </c>
      <c r="B56" s="163">
        <f>COUNTIF($C$16:$C$46,'Status Levels'!C2)</f>
        <v>0</v>
      </c>
      <c r="C56" s="164">
        <f>B56/$B$58</f>
        <v>0</v>
      </c>
    </row>
    <row r="57" spans="1:3" ht="15" customHeight="1" x14ac:dyDescent="0.2">
      <c r="A57" s="165" t="s">
        <v>298</v>
      </c>
      <c r="B57" s="159">
        <f>B58-B56</f>
        <v>27</v>
      </c>
      <c r="C57" s="182">
        <f>B57/B58</f>
        <v>1</v>
      </c>
    </row>
    <row r="58" spans="1:3" ht="15" customHeight="1" x14ac:dyDescent="0.2">
      <c r="A58" s="165" t="s">
        <v>184</v>
      </c>
      <c r="B58" s="159">
        <v>27</v>
      </c>
      <c r="C58" s="182">
        <f>B58/B58</f>
        <v>1</v>
      </c>
    </row>
    <row r="59" spans="1:3" ht="15" customHeight="1" x14ac:dyDescent="0.2">
      <c r="B59" s="148"/>
      <c r="C59" s="148"/>
    </row>
    <row r="60" spans="1:3" ht="15" customHeight="1" x14ac:dyDescent="0.2">
      <c r="B60" s="148"/>
      <c r="C60" s="148"/>
    </row>
    <row r="61" spans="1:3" ht="15" customHeight="1" x14ac:dyDescent="0.2">
      <c r="B61" s="148"/>
      <c r="C61" s="148"/>
    </row>
    <row r="62" spans="1:3" ht="15" customHeight="1" x14ac:dyDescent="0.2">
      <c r="B62" s="148"/>
      <c r="C62" s="148"/>
    </row>
    <row r="63" spans="1:3" ht="15" customHeight="1" x14ac:dyDescent="0.2">
      <c r="B63" s="148"/>
      <c r="C63" s="148"/>
    </row>
    <row r="64" spans="1:3" ht="15" customHeight="1" x14ac:dyDescent="0.2">
      <c r="B64" s="148"/>
      <c r="C64" s="148"/>
    </row>
    <row r="65" s="148" customFormat="1" ht="15" customHeight="1" x14ac:dyDescent="0.2"/>
    <row r="66" s="148" customFormat="1" ht="15" customHeight="1" x14ac:dyDescent="0.2"/>
    <row r="67" s="148" customFormat="1" ht="15" customHeight="1" x14ac:dyDescent="0.2"/>
    <row r="68" s="148" customFormat="1" ht="15" customHeight="1" x14ac:dyDescent="0.2"/>
    <row r="69" s="148" customFormat="1" ht="15" customHeight="1" x14ac:dyDescent="0.2"/>
  </sheetData>
  <phoneticPr fontId="50" type="noConversion"/>
  <pageMargins left="0.7" right="0.7" top="0.75" bottom="0.75" header="0" footer="0"/>
  <pageSetup orientation="landscape"/>
  <tableParts count="5">
    <tablePart r:id="rId1"/>
    <tablePart r:id="rId2"/>
    <tablePart r:id="rId3"/>
    <tablePart r:id="rId4"/>
    <tablePart r:id="rId5"/>
  </tableParts>
  <extLst>
    <ext xmlns:x14="http://schemas.microsoft.com/office/spreadsheetml/2009/9/main" uri="{78C0D931-6437-407d-A8EE-F0AAD7539E65}">
      <x14:conditionalFormattings>
        <x14:conditionalFormatting xmlns:xm="http://schemas.microsoft.com/office/excel/2006/main">
          <x14:cfRule type="expression" priority="1703" id="{BD1D1514-0299-4B70-9C78-DC90C1FEAE03}">
            <xm:f>$C16:$C46='Status Levels'!$C$6</xm:f>
            <x14:dxf>
              <fill>
                <patternFill>
                  <bgColor rgb="FFFF99FF"/>
                </patternFill>
              </fill>
            </x14:dxf>
          </x14:cfRule>
          <x14:cfRule type="expression" priority="1704" id="{A3A7B611-ABAC-4843-80D2-F5197CCB8B7B}">
            <xm:f>$C16:$C46='Status Levels'!$C$5</xm:f>
            <x14:dxf>
              <fill>
                <patternFill>
                  <bgColor theme="7" tint="0.59996337778862885"/>
                </patternFill>
              </fill>
            </x14:dxf>
          </x14:cfRule>
          <x14:cfRule type="expression" priority="1705" id="{DA458F32-052E-4009-87A1-560CFECCEE22}">
            <xm:f>$C16:$C46='Status Levels'!$C$4</xm:f>
            <x14:dxf>
              <fill>
                <patternFill>
                  <bgColor theme="6" tint="0.59996337778862885"/>
                </patternFill>
              </fill>
            </x14:dxf>
          </x14:cfRule>
          <x14:cfRule type="expression" priority="1706" id="{49DBAABE-CC3E-4409-87DF-9FA5C804FB37}">
            <xm:f>$C16:$C46='Status Levels'!$C$3</xm:f>
            <x14:dxf>
              <fill>
                <patternFill>
                  <bgColor theme="5" tint="0.59996337778862885"/>
                </patternFill>
              </fill>
            </x14:dxf>
          </x14:cfRule>
          <x14:cfRule type="expression" priority="1707" id="{DB7423F2-C0FF-48D0-A521-CD18E3F6258C}">
            <xm:f>$C16:$C46='Status Levels'!$C$2</xm:f>
            <x14:dxf>
              <fill>
                <patternFill>
                  <bgColor theme="4" tint="0.59996337778862885"/>
                </patternFill>
              </fill>
            </x14:dxf>
          </x14:cfRule>
          <xm:sqref>C16:D21</xm:sqref>
        </x14:conditionalFormatting>
        <x14:conditionalFormatting xmlns:xm="http://schemas.microsoft.com/office/excel/2006/main">
          <x14:cfRule type="expression" priority="1698" id="{BD1D1514-0299-4B70-9C78-DC90C1FEAE03}">
            <xm:f>$C22:$C51='Status Levels'!$C$6</xm:f>
            <x14:dxf>
              <fill>
                <patternFill>
                  <bgColor rgb="FFFF99FF"/>
                </patternFill>
              </fill>
            </x14:dxf>
          </x14:cfRule>
          <x14:cfRule type="expression" priority="1699" id="{A3A7B611-ABAC-4843-80D2-F5197CCB8B7B}">
            <xm:f>$C22:$C51='Status Levels'!$C$5</xm:f>
            <x14:dxf>
              <fill>
                <patternFill>
                  <bgColor theme="7" tint="0.59996337778862885"/>
                </patternFill>
              </fill>
            </x14:dxf>
          </x14:cfRule>
          <x14:cfRule type="expression" priority="1700" id="{DA458F32-052E-4009-87A1-560CFECCEE22}">
            <xm:f>$C22:$C51='Status Levels'!$C$4</xm:f>
            <x14:dxf>
              <fill>
                <patternFill>
                  <bgColor theme="6" tint="0.59996337778862885"/>
                </patternFill>
              </fill>
            </x14:dxf>
          </x14:cfRule>
          <x14:cfRule type="expression" priority="1701" id="{49DBAABE-CC3E-4409-87DF-9FA5C804FB37}">
            <xm:f>$C22:$C51='Status Levels'!$C$3</xm:f>
            <x14:dxf>
              <fill>
                <patternFill>
                  <bgColor theme="5" tint="0.59996337778862885"/>
                </patternFill>
              </fill>
            </x14:dxf>
          </x14:cfRule>
          <x14:cfRule type="expression" priority="1702" id="{DB7423F2-C0FF-48D0-A521-CD18E3F6258C}">
            <xm:f>$C22:$C51='Status Levels'!$C$2</xm:f>
            <x14:dxf>
              <fill>
                <patternFill>
                  <bgColor theme="4" tint="0.59996337778862885"/>
                </patternFill>
              </fill>
            </x14:dxf>
          </x14:cfRule>
          <xm:sqref>C22:D22</xm:sqref>
        </x14:conditionalFormatting>
        <x14:conditionalFormatting xmlns:xm="http://schemas.microsoft.com/office/excel/2006/main">
          <x14:cfRule type="expression" priority="1713" id="{BD1D1514-0299-4B70-9C78-DC90C1FEAE03}">
            <xm:f>$C23:$C51='Status Levels'!$C$6</xm:f>
            <x14:dxf>
              <fill>
                <patternFill>
                  <bgColor rgb="FFFF99FF"/>
                </patternFill>
              </fill>
            </x14:dxf>
          </x14:cfRule>
          <x14:cfRule type="expression" priority="1714" id="{A3A7B611-ABAC-4843-80D2-F5197CCB8B7B}">
            <xm:f>$C23:$C51='Status Levels'!$C$5</xm:f>
            <x14:dxf>
              <fill>
                <patternFill>
                  <bgColor theme="7" tint="0.59996337778862885"/>
                </patternFill>
              </fill>
            </x14:dxf>
          </x14:cfRule>
          <x14:cfRule type="expression" priority="1715" id="{DA458F32-052E-4009-87A1-560CFECCEE22}">
            <xm:f>$C23:$C51='Status Levels'!$C$4</xm:f>
            <x14:dxf>
              <fill>
                <patternFill>
                  <bgColor theme="6" tint="0.59996337778862885"/>
                </patternFill>
              </fill>
            </x14:dxf>
          </x14:cfRule>
          <x14:cfRule type="expression" priority="1716" id="{49DBAABE-CC3E-4409-87DF-9FA5C804FB37}">
            <xm:f>$C23:$C51='Status Levels'!$C$3</xm:f>
            <x14:dxf>
              <fill>
                <patternFill>
                  <bgColor theme="5" tint="0.59996337778862885"/>
                </patternFill>
              </fill>
            </x14:dxf>
          </x14:cfRule>
          <x14:cfRule type="expression" priority="1717" id="{DB7423F2-C0FF-48D0-A521-CD18E3F6258C}">
            <xm:f>$C23:$C51='Status Levels'!$C$2</xm:f>
            <x14:dxf>
              <fill>
                <patternFill>
                  <bgColor theme="4" tint="0.59996337778862885"/>
                </patternFill>
              </fill>
            </x14:dxf>
          </x14:cfRule>
          <xm:sqref>C23:D23</xm:sqref>
        </x14:conditionalFormatting>
        <x14:conditionalFormatting xmlns:xm="http://schemas.microsoft.com/office/excel/2006/main">
          <x14:cfRule type="expression" priority="1224" id="{BD1D1514-0299-4B70-9C78-DC90C1FEAE03}">
            <xm:f>$C24:$C51='Status Levels'!$C$6</xm:f>
            <x14:dxf>
              <fill>
                <patternFill>
                  <bgColor rgb="FFFF99FF"/>
                </patternFill>
              </fill>
            </x14:dxf>
          </x14:cfRule>
          <x14:cfRule type="expression" priority="1225" id="{A3A7B611-ABAC-4843-80D2-F5197CCB8B7B}">
            <xm:f>$C24:$C51='Status Levels'!$C$5</xm:f>
            <x14:dxf>
              <fill>
                <patternFill>
                  <bgColor theme="7" tint="0.59996337778862885"/>
                </patternFill>
              </fill>
            </x14:dxf>
          </x14:cfRule>
          <x14:cfRule type="expression" priority="1226" id="{DA458F32-052E-4009-87A1-560CFECCEE22}">
            <xm:f>$C24:$C51='Status Levels'!$C$4</xm:f>
            <x14:dxf>
              <fill>
                <patternFill>
                  <bgColor theme="6" tint="0.59996337778862885"/>
                </patternFill>
              </fill>
            </x14:dxf>
          </x14:cfRule>
          <x14:cfRule type="expression" priority="1227" id="{49DBAABE-CC3E-4409-87DF-9FA5C804FB37}">
            <xm:f>$C24:$C51='Status Levels'!$C$3</xm:f>
            <x14:dxf>
              <fill>
                <patternFill>
                  <bgColor theme="5" tint="0.59996337778862885"/>
                </patternFill>
              </fill>
            </x14:dxf>
          </x14:cfRule>
          <x14:cfRule type="expression" priority="1228" id="{DB7423F2-C0FF-48D0-A521-CD18E3F6258C}">
            <xm:f>$C24:$C51='Status Levels'!$C$2</xm:f>
            <x14:dxf>
              <fill>
                <patternFill>
                  <bgColor theme="4" tint="0.59996337778862885"/>
                </patternFill>
              </fill>
            </x14:dxf>
          </x14:cfRule>
          <xm:sqref>C24:D31 C33:D46</xm:sqref>
        </x14:conditionalFormatting>
        <x14:conditionalFormatting xmlns:xm="http://schemas.microsoft.com/office/excel/2006/main">
          <x14:cfRule type="expression" priority="1728" id="{BD1D1514-0299-4B70-9C78-DC90C1FEAE03}">
            <xm:f>$C32:$C58='Status Levels'!$C$6</xm:f>
            <x14:dxf>
              <fill>
                <patternFill>
                  <bgColor rgb="FFFF99FF"/>
                </patternFill>
              </fill>
            </x14:dxf>
          </x14:cfRule>
          <x14:cfRule type="expression" priority="1729" id="{A3A7B611-ABAC-4843-80D2-F5197CCB8B7B}">
            <xm:f>$C32:$C58='Status Levels'!$C$5</xm:f>
            <x14:dxf>
              <fill>
                <patternFill>
                  <bgColor theme="7" tint="0.59996337778862885"/>
                </patternFill>
              </fill>
            </x14:dxf>
          </x14:cfRule>
          <x14:cfRule type="expression" priority="1730" id="{DA458F32-052E-4009-87A1-560CFECCEE22}">
            <xm:f>$C32:$C58='Status Levels'!$C$4</xm:f>
            <x14:dxf>
              <fill>
                <patternFill>
                  <bgColor theme="6" tint="0.59996337778862885"/>
                </patternFill>
              </fill>
            </x14:dxf>
          </x14:cfRule>
          <x14:cfRule type="expression" priority="1731" id="{49DBAABE-CC3E-4409-87DF-9FA5C804FB37}">
            <xm:f>$C32:$C58='Status Levels'!$C$3</xm:f>
            <x14:dxf>
              <fill>
                <patternFill>
                  <bgColor theme="5" tint="0.59996337778862885"/>
                </patternFill>
              </fill>
            </x14:dxf>
          </x14:cfRule>
          <x14:cfRule type="expression" priority="1732" id="{DB7423F2-C0FF-48D0-A521-CD18E3F6258C}">
            <xm:f>$C32:$C58='Status Levels'!$C$2</xm:f>
            <x14:dxf>
              <fill>
                <patternFill>
                  <bgColor theme="4" tint="0.59996337778862885"/>
                </patternFill>
              </fill>
            </x14:dxf>
          </x14:cfRule>
          <xm:sqref>C32:D32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75FCCB02-1DF1-46A8-9BFC-A105F49FBEBA}">
          <x14:formula1>
            <xm:f>'Status Levels'!$C$2:$C$6</xm:f>
          </x14:formula1>
          <xm:sqref>B47 C17:C46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44CC5-06F3-C246-8BFB-6F3988420FDD}">
  <sheetPr>
    <outlinePr summaryBelow="0" summaryRight="0"/>
  </sheetPr>
  <dimension ref="A1:E43"/>
  <sheetViews>
    <sheetView topLeftCell="B1" zoomScale="120" zoomScaleNormal="120" workbookViewId="0">
      <selection activeCell="C41" sqref="C41"/>
    </sheetView>
  </sheetViews>
  <sheetFormatPr baseColWidth="10" defaultColWidth="12.6640625" defaultRowHeight="15" customHeight="1" x14ac:dyDescent="0.2"/>
  <cols>
    <col min="1" max="1" width="68.1640625" style="147" customWidth="1"/>
    <col min="2" max="2" width="63.6640625" style="147" customWidth="1"/>
    <col min="3" max="3" width="89" style="147" customWidth="1"/>
    <col min="4" max="23" width="38.6640625" style="147" customWidth="1"/>
    <col min="24" max="16384" width="12.6640625" style="147"/>
  </cols>
  <sheetData>
    <row r="1" spans="1:5" ht="38" x14ac:dyDescent="0.2">
      <c r="A1" s="166" t="s">
        <v>113</v>
      </c>
      <c r="B1" s="166">
        <f>SUM(B43-(B34+B35+B36+B37+B41))</f>
        <v>15</v>
      </c>
      <c r="C1" s="166" t="s">
        <v>259</v>
      </c>
      <c r="D1" s="153"/>
    </row>
    <row r="2" spans="1:5" ht="16" x14ac:dyDescent="0.2">
      <c r="A2" s="148"/>
      <c r="B2" s="148"/>
      <c r="C2" s="148"/>
      <c r="D2" s="153"/>
    </row>
    <row r="3" spans="1:5" ht="18" x14ac:dyDescent="0.2">
      <c r="A3" s="171" t="s">
        <v>241</v>
      </c>
      <c r="B3" s="171" t="s">
        <v>260</v>
      </c>
      <c r="C3" s="148"/>
    </row>
    <row r="4" spans="1:5" ht="15" customHeight="1" x14ac:dyDescent="0.2">
      <c r="A4" s="147" t="s">
        <v>230</v>
      </c>
      <c r="C4" s="148"/>
    </row>
    <row r="5" spans="1:5" ht="15" customHeight="1" x14ac:dyDescent="0.2">
      <c r="A5" s="148" t="s">
        <v>231</v>
      </c>
      <c r="C5" s="148"/>
    </row>
    <row r="6" spans="1:5" ht="15" customHeight="1" x14ac:dyDescent="0.2">
      <c r="A6" s="148" t="s">
        <v>232</v>
      </c>
      <c r="C6" s="148"/>
    </row>
    <row r="7" spans="1:5" ht="15" customHeight="1" x14ac:dyDescent="0.2">
      <c r="A7" s="148" t="s">
        <v>233</v>
      </c>
      <c r="C7" s="148"/>
    </row>
    <row r="8" spans="1:5" ht="15" customHeight="1" x14ac:dyDescent="0.2">
      <c r="A8" s="147" t="s">
        <v>234</v>
      </c>
      <c r="C8" s="148"/>
    </row>
    <row r="9" spans="1:5" ht="15" customHeight="1" x14ac:dyDescent="0.2">
      <c r="A9" s="148" t="s">
        <v>235</v>
      </c>
      <c r="C9" s="148"/>
    </row>
    <row r="10" spans="1:5" ht="15" customHeight="1" x14ac:dyDescent="0.2">
      <c r="A10" s="147" t="s">
        <v>236</v>
      </c>
      <c r="C10" s="148"/>
    </row>
    <row r="11" spans="1:5" ht="16" x14ac:dyDescent="0.2">
      <c r="A11" s="147" t="s">
        <v>237</v>
      </c>
      <c r="C11" s="148"/>
    </row>
    <row r="12" spans="1:5" ht="15" customHeight="1" x14ac:dyDescent="0.2">
      <c r="A12" s="148"/>
      <c r="B12" s="148"/>
      <c r="C12" s="148"/>
    </row>
    <row r="13" spans="1:5" ht="18" x14ac:dyDescent="0.2">
      <c r="A13" s="168" t="s">
        <v>261</v>
      </c>
      <c r="B13" s="168" t="s">
        <v>263</v>
      </c>
    </row>
    <row r="14" spans="1:5" ht="409.6" x14ac:dyDescent="0.2">
      <c r="A14" s="149" t="s">
        <v>308</v>
      </c>
      <c r="B14" s="186" t="s">
        <v>309</v>
      </c>
      <c r="C14" s="151"/>
    </row>
    <row r="15" spans="1:5" ht="16" x14ac:dyDescent="0.2">
      <c r="A15" s="149"/>
      <c r="B15" s="175"/>
      <c r="C15" s="186"/>
      <c r="D15" s="151"/>
    </row>
    <row r="16" spans="1:5" ht="19" x14ac:dyDescent="0.2">
      <c r="A16" s="169" t="s">
        <v>3</v>
      </c>
      <c r="B16" s="169" t="s">
        <v>289</v>
      </c>
      <c r="C16" s="169" t="s">
        <v>227</v>
      </c>
      <c r="D16" s="169" t="s">
        <v>228</v>
      </c>
      <c r="E16" s="151"/>
    </row>
    <row r="17" spans="1:5" ht="17" x14ac:dyDescent="0.2">
      <c r="A17" s="187" t="s">
        <v>50</v>
      </c>
      <c r="B17" s="177" t="s">
        <v>49</v>
      </c>
      <c r="C17" s="154"/>
      <c r="D17" s="154"/>
      <c r="E17" s="151"/>
    </row>
    <row r="18" spans="1:5" ht="17" x14ac:dyDescent="0.2">
      <c r="A18" s="187" t="s">
        <v>326</v>
      </c>
      <c r="B18" s="177" t="s">
        <v>49</v>
      </c>
      <c r="C18" s="154"/>
      <c r="D18" s="154"/>
      <c r="E18" s="151"/>
    </row>
    <row r="19" spans="1:5" ht="17" x14ac:dyDescent="0.2">
      <c r="A19" s="187" t="s">
        <v>51</v>
      </c>
      <c r="B19" s="177" t="s">
        <v>49</v>
      </c>
      <c r="C19" s="154"/>
      <c r="D19" s="154"/>
      <c r="E19" s="151"/>
    </row>
    <row r="20" spans="1:5" ht="17" x14ac:dyDescent="0.2">
      <c r="A20" s="187" t="s">
        <v>52</v>
      </c>
      <c r="B20" s="177" t="s">
        <v>49</v>
      </c>
      <c r="C20" s="154"/>
      <c r="D20" s="154"/>
      <c r="E20" s="151"/>
    </row>
    <row r="21" spans="1:5" ht="34" x14ac:dyDescent="0.2">
      <c r="A21" s="187" t="s">
        <v>53</v>
      </c>
      <c r="B21" s="177" t="s">
        <v>49</v>
      </c>
      <c r="C21" s="154"/>
      <c r="D21" s="154"/>
      <c r="E21" s="151"/>
    </row>
    <row r="22" spans="1:5" ht="17" x14ac:dyDescent="0.2">
      <c r="A22" s="187" t="s">
        <v>55</v>
      </c>
      <c r="B22" s="177" t="s">
        <v>54</v>
      </c>
      <c r="C22" s="154"/>
      <c r="D22" s="154"/>
      <c r="E22" s="146"/>
    </row>
    <row r="23" spans="1:5" ht="17" x14ac:dyDescent="0.2">
      <c r="A23" s="187" t="s">
        <v>56</v>
      </c>
      <c r="B23" s="177" t="s">
        <v>54</v>
      </c>
      <c r="C23" s="154"/>
      <c r="D23" s="154"/>
      <c r="E23" s="146"/>
    </row>
    <row r="24" spans="1:5" ht="34" x14ac:dyDescent="0.2">
      <c r="A24" s="187" t="s">
        <v>57</v>
      </c>
      <c r="B24" s="177" t="s">
        <v>54</v>
      </c>
      <c r="C24" s="154"/>
      <c r="D24" s="154"/>
      <c r="E24" s="146"/>
    </row>
    <row r="25" spans="1:5" ht="17" x14ac:dyDescent="0.2">
      <c r="A25" s="187" t="s">
        <v>58</v>
      </c>
      <c r="B25" s="177" t="s">
        <v>54</v>
      </c>
      <c r="C25" s="154"/>
      <c r="D25" s="154"/>
      <c r="E25" s="151"/>
    </row>
    <row r="26" spans="1:5" ht="17" x14ac:dyDescent="0.2">
      <c r="A26" s="187" t="s">
        <v>59</v>
      </c>
      <c r="B26" s="177" t="s">
        <v>54</v>
      </c>
      <c r="C26" s="154"/>
      <c r="D26" s="154"/>
      <c r="E26" s="146"/>
    </row>
    <row r="27" spans="1:5" ht="34" x14ac:dyDescent="0.2">
      <c r="A27" s="187" t="s">
        <v>60</v>
      </c>
      <c r="B27" s="177" t="s">
        <v>54</v>
      </c>
      <c r="C27" s="154"/>
      <c r="D27" s="154"/>
    </row>
    <row r="28" spans="1:5" ht="34" x14ac:dyDescent="0.2">
      <c r="A28" s="187" t="s">
        <v>61</v>
      </c>
      <c r="B28" s="177" t="s">
        <v>54</v>
      </c>
      <c r="C28" s="154"/>
      <c r="D28" s="154"/>
      <c r="E28" s="146"/>
    </row>
    <row r="29" spans="1:5" ht="17" x14ac:dyDescent="0.2">
      <c r="A29" s="187" t="s">
        <v>62</v>
      </c>
      <c r="B29" s="177" t="s">
        <v>54</v>
      </c>
      <c r="C29" s="154"/>
      <c r="D29" s="154"/>
      <c r="E29" s="146"/>
    </row>
    <row r="30" spans="1:5" ht="34" x14ac:dyDescent="0.2">
      <c r="A30" s="187" t="s">
        <v>64</v>
      </c>
      <c r="B30" s="188" t="s">
        <v>63</v>
      </c>
      <c r="C30" s="154"/>
      <c r="D30" s="154"/>
      <c r="E30" s="146"/>
    </row>
    <row r="31" spans="1:5" ht="33" customHeight="1" x14ac:dyDescent="0.2">
      <c r="A31" s="154" t="s">
        <v>186</v>
      </c>
      <c r="B31" s="177" t="s">
        <v>185</v>
      </c>
      <c r="C31" s="154"/>
      <c r="D31" s="154"/>
      <c r="E31" s="158"/>
    </row>
    <row r="33" spans="1:3" ht="19" x14ac:dyDescent="0.2">
      <c r="A33" s="178" t="s">
        <v>290</v>
      </c>
      <c r="B33" s="179" t="s">
        <v>252</v>
      </c>
      <c r="C33" s="157" t="s">
        <v>297</v>
      </c>
    </row>
    <row r="34" spans="1:3" ht="15" customHeight="1" x14ac:dyDescent="0.2">
      <c r="A34" s="162" t="s">
        <v>148</v>
      </c>
      <c r="B34" s="163">
        <f>COUNTIF($C$16:$C$31,'Status Levels'!C3)</f>
        <v>0</v>
      </c>
      <c r="C34" s="164">
        <f>IF($B$42=0,0,B34/$B$42)</f>
        <v>0</v>
      </c>
    </row>
    <row r="35" spans="1:3" ht="15" customHeight="1" x14ac:dyDescent="0.2">
      <c r="A35" s="162" t="s">
        <v>291</v>
      </c>
      <c r="B35" s="163">
        <f>COUNTIF($C$16:$C$31,'Status Levels'!C4)</f>
        <v>0</v>
      </c>
      <c r="C35" s="164">
        <f t="shared" ref="C35:C38" si="0">IF($B$42=0,0,B35/$B$42)</f>
        <v>0</v>
      </c>
    </row>
    <row r="36" spans="1:3" ht="15" customHeight="1" x14ac:dyDescent="0.2">
      <c r="A36" s="162" t="s">
        <v>151</v>
      </c>
      <c r="B36" s="163">
        <f>COUNTIF($C$16:$C$31,'Status Levels'!C5)</f>
        <v>0</v>
      </c>
      <c r="C36" s="164">
        <f t="shared" si="0"/>
        <v>0</v>
      </c>
    </row>
    <row r="37" spans="1:3" ht="15" customHeight="1" x14ac:dyDescent="0.2">
      <c r="A37" s="162" t="s">
        <v>292</v>
      </c>
      <c r="B37" s="163">
        <f>COUNTIF($C$16:$C$31,'Status Levels'!C6)</f>
        <v>0</v>
      </c>
      <c r="C37" s="164">
        <f t="shared" si="0"/>
        <v>0</v>
      </c>
    </row>
    <row r="38" spans="1:3" ht="15" customHeight="1" x14ac:dyDescent="0.2">
      <c r="A38" s="162" t="s">
        <v>296</v>
      </c>
      <c r="B38" s="163">
        <f>SUM(B34:B37)</f>
        <v>0</v>
      </c>
      <c r="C38" s="164">
        <f t="shared" si="0"/>
        <v>0</v>
      </c>
    </row>
    <row r="39" spans="1:3" ht="15" customHeight="1" x14ac:dyDescent="0.2">
      <c r="A39" s="180"/>
      <c r="B39" s="180"/>
      <c r="C39" s="180"/>
    </row>
    <row r="40" spans="1:3" ht="18" x14ac:dyDescent="0.2">
      <c r="A40" s="181" t="s">
        <v>293</v>
      </c>
      <c r="B40" s="181" t="s">
        <v>294</v>
      </c>
      <c r="C40" s="181" t="s">
        <v>295</v>
      </c>
    </row>
    <row r="41" spans="1:3" ht="15" customHeight="1" x14ac:dyDescent="0.2">
      <c r="A41" s="165" t="s">
        <v>204</v>
      </c>
      <c r="B41" s="163">
        <f>COUNTIF($C$16:$C$31,'Status Levels'!C2)</f>
        <v>0</v>
      </c>
      <c r="C41" s="164">
        <f>B41/$B$43</f>
        <v>0</v>
      </c>
    </row>
    <row r="42" spans="1:3" ht="15" customHeight="1" x14ac:dyDescent="0.2">
      <c r="A42" s="165" t="s">
        <v>298</v>
      </c>
      <c r="B42" s="159">
        <f>B43-B41</f>
        <v>15</v>
      </c>
      <c r="C42" s="182">
        <f>B42/B43</f>
        <v>1</v>
      </c>
    </row>
    <row r="43" spans="1:3" ht="15" customHeight="1" x14ac:dyDescent="0.2">
      <c r="A43" s="165" t="s">
        <v>184</v>
      </c>
      <c r="B43" s="159">
        <v>15</v>
      </c>
      <c r="C43" s="182">
        <f>B43/B43</f>
        <v>1</v>
      </c>
    </row>
  </sheetData>
  <phoneticPr fontId="50" type="noConversion"/>
  <pageMargins left="0.7" right="0.7" top="0.75" bottom="0.75" header="0" footer="0"/>
  <pageSetup orientation="portrait"/>
  <tableParts count="5">
    <tablePart r:id="rId1"/>
    <tablePart r:id="rId2"/>
    <tablePart r:id="rId3"/>
    <tablePart r:id="rId4"/>
    <tablePart r:id="rId5"/>
  </tableParts>
  <extLst>
    <ext xmlns:x14="http://schemas.microsoft.com/office/spreadsheetml/2009/9/main" uri="{78C0D931-6437-407d-A8EE-F0AAD7539E65}">
      <x14:conditionalFormattings>
        <x14:conditionalFormatting xmlns:xm="http://schemas.microsoft.com/office/excel/2006/main">
          <x14:cfRule type="expression" priority="6" id="{E166EAAB-2039-4B62-AEDB-4EB27D3B521C}">
            <xm:f>$C16:$C31='Status Levels'!$C$6</xm:f>
            <x14:dxf>
              <fill>
                <patternFill>
                  <bgColor rgb="FFFF99FF"/>
                </patternFill>
              </fill>
            </x14:dxf>
          </x14:cfRule>
          <x14:cfRule type="expression" priority="7" id="{7667B7AF-3434-403D-8341-77A1288401A9}">
            <xm:f>$C16:$C31='Status Levels'!$C$5</xm:f>
            <x14:dxf>
              <fill>
                <patternFill>
                  <bgColor theme="7" tint="0.59996337778862885"/>
                </patternFill>
              </fill>
            </x14:dxf>
          </x14:cfRule>
          <x14:cfRule type="expression" priority="8" id="{5331898B-1C71-4C6D-8D76-67A147CA84CB}">
            <xm:f>$C16:$C31='Status Levels'!$C$4</xm:f>
            <x14:dxf>
              <fill>
                <patternFill>
                  <bgColor theme="6" tint="0.59996337778862885"/>
                </patternFill>
              </fill>
            </x14:dxf>
          </x14:cfRule>
          <x14:cfRule type="expression" priority="9" id="{80EBDB3B-E212-4220-9110-3290ADDC95C0}">
            <xm:f>$C16:$C31='Status Levels'!$C$3</xm:f>
            <x14:dxf>
              <fill>
                <patternFill>
                  <bgColor theme="5" tint="0.59996337778862885"/>
                </patternFill>
              </fill>
            </x14:dxf>
          </x14:cfRule>
          <x14:cfRule type="expression" priority="10" id="{88F0B3EB-7E2A-43B2-83C7-F6613D4BD055}">
            <xm:f>$C16:$C31='Status Levels'!$C$2</xm:f>
            <x14:dxf>
              <fill>
                <patternFill>
                  <bgColor theme="4" tint="0.59996337778862885"/>
                </patternFill>
              </fill>
            </x14:dxf>
          </x14:cfRule>
          <xm:sqref>C16:D31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16750B33-890C-4647-A52B-7865C0D908EF}">
          <x14:formula1>
            <xm:f>'Status Levels'!$C$2:$C$6</xm:f>
          </x14:formula1>
          <xm:sqref>C17:C31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D44"/>
  <sheetViews>
    <sheetView zoomScale="110" zoomScaleNormal="110" workbookViewId="0">
      <selection activeCell="B28" sqref="B28"/>
    </sheetView>
  </sheetViews>
  <sheetFormatPr baseColWidth="10" defaultColWidth="12.6640625" defaultRowHeight="15" customHeight="1" x14ac:dyDescent="0.2"/>
  <cols>
    <col min="1" max="1" width="68.33203125" style="222" customWidth="1"/>
    <col min="2" max="2" width="66.33203125" style="203" customWidth="1"/>
    <col min="3" max="3" width="143.5" style="203" customWidth="1"/>
    <col min="4" max="21" width="43.6640625" style="222" customWidth="1"/>
    <col min="22" max="16384" width="12.6640625" style="222"/>
  </cols>
  <sheetData>
    <row r="1" spans="1:4" ht="38" x14ac:dyDescent="0.2">
      <c r="A1" s="210" t="s">
        <v>113</v>
      </c>
      <c r="B1" s="210">
        <f>SUM(B44-(B35+B36+B37+B38+B42))</f>
        <v>14</v>
      </c>
      <c r="C1" s="230" t="s">
        <v>105</v>
      </c>
    </row>
    <row r="2" spans="1:4" ht="16" x14ac:dyDescent="0.2">
      <c r="B2" s="222"/>
      <c r="C2" s="222"/>
    </row>
    <row r="3" spans="1:4" ht="18" x14ac:dyDescent="0.2">
      <c r="A3" s="171" t="s">
        <v>249</v>
      </c>
      <c r="B3" s="171" t="s">
        <v>260</v>
      </c>
      <c r="C3" s="222"/>
    </row>
    <row r="4" spans="1:4" ht="15" customHeight="1" x14ac:dyDescent="0.2">
      <c r="A4" s="203" t="s">
        <v>230</v>
      </c>
      <c r="C4" s="222"/>
    </row>
    <row r="5" spans="1:4" ht="15" customHeight="1" x14ac:dyDescent="0.2">
      <c r="A5" s="222" t="s">
        <v>231</v>
      </c>
      <c r="C5" s="222"/>
    </row>
    <row r="6" spans="1:4" ht="15" customHeight="1" x14ac:dyDescent="0.2">
      <c r="A6" s="222" t="s">
        <v>232</v>
      </c>
      <c r="C6" s="222"/>
    </row>
    <row r="7" spans="1:4" ht="15" customHeight="1" x14ac:dyDescent="0.2">
      <c r="A7" s="222" t="s">
        <v>233</v>
      </c>
      <c r="C7" s="222"/>
    </row>
    <row r="8" spans="1:4" ht="15" customHeight="1" x14ac:dyDescent="0.2">
      <c r="A8" s="203" t="s">
        <v>234</v>
      </c>
      <c r="C8" s="222"/>
    </row>
    <row r="9" spans="1:4" ht="15" customHeight="1" x14ac:dyDescent="0.2">
      <c r="A9" s="222" t="s">
        <v>235</v>
      </c>
      <c r="C9" s="222"/>
    </row>
    <row r="10" spans="1:4" ht="15" customHeight="1" x14ac:dyDescent="0.2">
      <c r="A10" s="203" t="s">
        <v>236</v>
      </c>
      <c r="C10" s="222"/>
    </row>
    <row r="11" spans="1:4" ht="15" customHeight="1" x14ac:dyDescent="0.2">
      <c r="A11" s="203" t="s">
        <v>237</v>
      </c>
      <c r="C11" s="222"/>
    </row>
    <row r="12" spans="1:4" ht="15" customHeight="1" x14ac:dyDescent="0.2">
      <c r="B12" s="222"/>
      <c r="C12" s="222"/>
    </row>
    <row r="13" spans="1:4" s="203" customFormat="1" ht="18" x14ac:dyDescent="0.2">
      <c r="A13" s="168" t="s">
        <v>261</v>
      </c>
      <c r="B13" s="168" t="s">
        <v>263</v>
      </c>
      <c r="C13" s="203" t="s">
        <v>262</v>
      </c>
    </row>
    <row r="14" spans="1:4" ht="388" x14ac:dyDescent="0.2">
      <c r="A14" s="223" t="s">
        <v>315</v>
      </c>
      <c r="B14" s="224" t="s">
        <v>316</v>
      </c>
      <c r="C14" s="222"/>
    </row>
    <row r="15" spans="1:4" ht="16" x14ac:dyDescent="0.2">
      <c r="A15" s="223"/>
      <c r="C15" s="224"/>
    </row>
    <row r="16" spans="1:4" ht="19" x14ac:dyDescent="0.2">
      <c r="A16" s="179" t="s">
        <v>3</v>
      </c>
      <c r="B16" s="179" t="s">
        <v>289</v>
      </c>
      <c r="C16" s="179" t="s">
        <v>5</v>
      </c>
      <c r="D16" s="179" t="s">
        <v>228</v>
      </c>
    </row>
    <row r="17" spans="1:4" ht="17" x14ac:dyDescent="0.2">
      <c r="A17" s="226" t="s">
        <v>287</v>
      </c>
      <c r="B17" s="177" t="s">
        <v>250</v>
      </c>
      <c r="C17" s="189"/>
      <c r="D17" s="189"/>
    </row>
    <row r="18" spans="1:4" ht="17" x14ac:dyDescent="0.2">
      <c r="A18" s="226" t="s">
        <v>286</v>
      </c>
      <c r="B18" s="177" t="s">
        <v>250</v>
      </c>
      <c r="C18" s="189"/>
      <c r="D18" s="189"/>
    </row>
    <row r="19" spans="1:4" ht="17" x14ac:dyDescent="0.2">
      <c r="A19" s="226" t="s">
        <v>285</v>
      </c>
      <c r="B19" s="177" t="s">
        <v>250</v>
      </c>
      <c r="C19" s="189"/>
      <c r="D19" s="189"/>
    </row>
    <row r="20" spans="1:4" ht="17" x14ac:dyDescent="0.2">
      <c r="A20" s="226" t="s">
        <v>284</v>
      </c>
      <c r="B20" s="227" t="s">
        <v>360</v>
      </c>
      <c r="C20" s="189"/>
      <c r="D20" s="189"/>
    </row>
    <row r="21" spans="1:4" ht="17" x14ac:dyDescent="0.2">
      <c r="A21" s="226" t="s">
        <v>283</v>
      </c>
      <c r="B21" s="227" t="s">
        <v>360</v>
      </c>
      <c r="C21" s="189"/>
      <c r="D21" s="189"/>
    </row>
    <row r="22" spans="1:4" ht="17" x14ac:dyDescent="0.2">
      <c r="A22" s="226" t="s">
        <v>356</v>
      </c>
      <c r="B22" s="227" t="s">
        <v>360</v>
      </c>
      <c r="C22" s="189"/>
      <c r="D22" s="189"/>
    </row>
    <row r="23" spans="1:4" ht="17" x14ac:dyDescent="0.2">
      <c r="A23" s="226" t="s">
        <v>357</v>
      </c>
      <c r="B23" s="227" t="s">
        <v>360</v>
      </c>
      <c r="C23" s="189"/>
      <c r="D23" s="189"/>
    </row>
    <row r="24" spans="1:4" ht="17" x14ac:dyDescent="0.2">
      <c r="A24" s="226" t="s">
        <v>282</v>
      </c>
      <c r="B24" s="227" t="s">
        <v>360</v>
      </c>
      <c r="C24" s="189"/>
      <c r="D24" s="189"/>
    </row>
    <row r="25" spans="1:4" ht="17" x14ac:dyDescent="0.2">
      <c r="A25" s="226" t="s">
        <v>281</v>
      </c>
      <c r="B25" s="227" t="s">
        <v>360</v>
      </c>
      <c r="C25" s="189"/>
      <c r="D25" s="189"/>
    </row>
    <row r="26" spans="1:4" ht="34" x14ac:dyDescent="0.2">
      <c r="A26" s="226" t="s">
        <v>358</v>
      </c>
      <c r="B26" s="227" t="s">
        <v>360</v>
      </c>
      <c r="C26" s="189"/>
      <c r="D26" s="189"/>
    </row>
    <row r="27" spans="1:4" ht="17" x14ac:dyDescent="0.2">
      <c r="A27" s="226" t="s">
        <v>106</v>
      </c>
      <c r="B27" s="227" t="s">
        <v>360</v>
      </c>
      <c r="C27" s="189"/>
      <c r="D27" s="189"/>
    </row>
    <row r="28" spans="1:4" ht="17" x14ac:dyDescent="0.2">
      <c r="A28" s="226" t="s">
        <v>359</v>
      </c>
      <c r="B28" s="227" t="s">
        <v>360</v>
      </c>
      <c r="C28" s="189"/>
      <c r="D28" s="189"/>
    </row>
    <row r="29" spans="1:4" ht="51" x14ac:dyDescent="0.2">
      <c r="A29" s="226" t="s">
        <v>363</v>
      </c>
      <c r="B29" s="227" t="s">
        <v>360</v>
      </c>
      <c r="C29" s="189"/>
      <c r="D29" s="189"/>
    </row>
    <row r="30" spans="1:4" ht="34" x14ac:dyDescent="0.2">
      <c r="A30" s="226" t="s">
        <v>364</v>
      </c>
      <c r="B30" s="227" t="s">
        <v>360</v>
      </c>
      <c r="C30" s="189"/>
      <c r="D30" s="189"/>
    </row>
    <row r="31" spans="1:4" ht="34" x14ac:dyDescent="0.2">
      <c r="A31" s="226" t="s">
        <v>354</v>
      </c>
      <c r="B31" s="227" t="s">
        <v>355</v>
      </c>
      <c r="C31" s="189"/>
      <c r="D31" s="189"/>
    </row>
    <row r="32" spans="1:4" s="203" customFormat="1" ht="31.5" customHeight="1" x14ac:dyDescent="0.2">
      <c r="A32" s="189" t="s">
        <v>186</v>
      </c>
      <c r="B32" s="177" t="s">
        <v>185</v>
      </c>
      <c r="C32" s="189"/>
      <c r="D32" s="189"/>
    </row>
    <row r="34" spans="1:3" ht="19" x14ac:dyDescent="0.2">
      <c r="A34" s="157" t="s">
        <v>290</v>
      </c>
      <c r="B34" s="179" t="s">
        <v>252</v>
      </c>
      <c r="C34" s="157" t="s">
        <v>297</v>
      </c>
    </row>
    <row r="35" spans="1:3" ht="15" customHeight="1" x14ac:dyDescent="0.2">
      <c r="A35" s="152" t="s">
        <v>148</v>
      </c>
      <c r="B35" s="228">
        <f>COUNTIF($C$16:$C$32,'Status Levels'!C3)</f>
        <v>0</v>
      </c>
      <c r="C35" s="229">
        <f t="shared" ref="C35:C39" si="0">IF($B$43=0,0,B35/$B$43)</f>
        <v>0</v>
      </c>
    </row>
    <row r="36" spans="1:3" ht="15" customHeight="1" x14ac:dyDescent="0.2">
      <c r="A36" s="152" t="s">
        <v>291</v>
      </c>
      <c r="B36" s="228">
        <f>COUNTIF($C$16:$C$32,'Status Levels'!C4)</f>
        <v>0</v>
      </c>
      <c r="C36" s="229">
        <f t="shared" si="0"/>
        <v>0</v>
      </c>
    </row>
    <row r="37" spans="1:3" ht="15" customHeight="1" x14ac:dyDescent="0.2">
      <c r="A37" s="152" t="s">
        <v>151</v>
      </c>
      <c r="B37" s="228">
        <f>COUNTIF($C$16:$C$32,'Status Levels'!C5)</f>
        <v>0</v>
      </c>
      <c r="C37" s="229">
        <f t="shared" si="0"/>
        <v>0</v>
      </c>
    </row>
    <row r="38" spans="1:3" ht="15" customHeight="1" x14ac:dyDescent="0.2">
      <c r="A38" s="152" t="s">
        <v>292</v>
      </c>
      <c r="B38" s="228">
        <f>COUNTIF($C$16:$C$32,'Status Levels'!C6)</f>
        <v>0</v>
      </c>
      <c r="C38" s="229">
        <f t="shared" si="0"/>
        <v>0</v>
      </c>
    </row>
    <row r="39" spans="1:3" ht="15" customHeight="1" x14ac:dyDescent="0.2">
      <c r="A39" s="152" t="s">
        <v>296</v>
      </c>
      <c r="B39" s="228">
        <f>SUM(B35:B38)</f>
        <v>0</v>
      </c>
      <c r="C39" s="229">
        <f t="shared" si="0"/>
        <v>0</v>
      </c>
    </row>
    <row r="40" spans="1:3" ht="15" customHeight="1" x14ac:dyDescent="0.2">
      <c r="A40" s="231"/>
      <c r="B40" s="231"/>
      <c r="C40" s="231"/>
    </row>
    <row r="41" spans="1:3" ht="18" x14ac:dyDescent="0.2">
      <c r="A41" s="232" t="s">
        <v>293</v>
      </c>
      <c r="B41" s="232" t="s">
        <v>294</v>
      </c>
      <c r="C41" s="232" t="s">
        <v>295</v>
      </c>
    </row>
    <row r="42" spans="1:3" ht="15" customHeight="1" x14ac:dyDescent="0.2">
      <c r="A42" s="177" t="s">
        <v>204</v>
      </c>
      <c r="B42" s="228">
        <f>COUNTIF($C$16:$C$32,'Status Levels'!C2)</f>
        <v>0</v>
      </c>
      <c r="C42" s="229">
        <f>B42/$B$44</f>
        <v>0</v>
      </c>
    </row>
    <row r="43" spans="1:3" ht="15" customHeight="1" x14ac:dyDescent="0.2">
      <c r="A43" s="177" t="s">
        <v>298</v>
      </c>
      <c r="B43" s="225">
        <f>B44-B42</f>
        <v>14</v>
      </c>
      <c r="C43" s="233">
        <f>B43/B44</f>
        <v>1</v>
      </c>
    </row>
    <row r="44" spans="1:3" ht="15" customHeight="1" x14ac:dyDescent="0.2">
      <c r="A44" s="177" t="s">
        <v>184</v>
      </c>
      <c r="B44" s="225">
        <v>14</v>
      </c>
      <c r="C44" s="233">
        <f>B44/B44</f>
        <v>1</v>
      </c>
    </row>
  </sheetData>
  <phoneticPr fontId="50" type="noConversion"/>
  <pageMargins left="0.7" right="0.7" top="0.75" bottom="0.75" header="0" footer="0"/>
  <pageSetup orientation="landscape"/>
  <tableParts count="5">
    <tablePart r:id="rId1"/>
    <tablePart r:id="rId2"/>
    <tablePart r:id="rId3"/>
    <tablePart r:id="rId4"/>
    <tablePart r:id="rId5"/>
  </tableParts>
  <extLst>
    <ext xmlns:x14="http://schemas.microsoft.com/office/spreadsheetml/2009/9/main" uri="{78C0D931-6437-407d-A8EE-F0AAD7539E65}">
      <x14:conditionalFormattings>
        <x14:conditionalFormatting xmlns:xm="http://schemas.microsoft.com/office/excel/2006/main">
          <x14:cfRule type="expression" priority="1758" id="{00000000-000E-0000-0B00-000002010000}">
            <xm:f>$C16:$C32='Status Levels'!$C$6</xm:f>
            <x14:dxf>
              <fill>
                <patternFill>
                  <bgColor rgb="FFFF99FF"/>
                </patternFill>
              </fill>
            </x14:dxf>
          </x14:cfRule>
          <x14:cfRule type="expression" priority="1759" id="{00000000-000E-0000-0B00-000003010000}">
            <xm:f>$C16:$C32='Status Levels'!$C$5</xm:f>
            <x14:dxf>
              <fill>
                <patternFill>
                  <bgColor theme="7" tint="0.59996337778862885"/>
                </patternFill>
              </fill>
            </x14:dxf>
          </x14:cfRule>
          <x14:cfRule type="expression" priority="1760" id="{00000000-000E-0000-0B00-000004010000}">
            <xm:f>$C16:$C32='Status Levels'!$C$4</xm:f>
            <x14:dxf>
              <fill>
                <patternFill>
                  <bgColor theme="6" tint="0.59996337778862885"/>
                </patternFill>
              </fill>
            </x14:dxf>
          </x14:cfRule>
          <x14:cfRule type="expression" priority="1761" id="{00000000-000E-0000-0B00-000005010000}">
            <xm:f>$C16:$C32='Status Levels'!$C$3</xm:f>
            <x14:dxf>
              <fill>
                <patternFill>
                  <bgColor theme="5" tint="0.59996337778862885"/>
                </patternFill>
              </fill>
            </x14:dxf>
          </x14:cfRule>
          <x14:cfRule type="expression" priority="1762" id="{00000000-000E-0000-0B00-000006010000}">
            <xm:f>$C16:$C32='Status Levels'!$C$2</xm:f>
            <x14:dxf>
              <fill>
                <patternFill>
                  <bgColor theme="4" tint="0.59996337778862885"/>
                </patternFill>
              </fill>
            </x14:dxf>
          </x14:cfRule>
          <xm:sqref>C16:D24</xm:sqref>
        </x14:conditionalFormatting>
        <x14:conditionalFormatting xmlns:xm="http://schemas.microsoft.com/office/excel/2006/main">
          <x14:cfRule type="expression" priority="1773" id="{00000000-000E-0000-0B00-000002010000}">
            <xm:f>$C25:$C42='Status Levels'!$C$6</xm:f>
            <x14:dxf>
              <fill>
                <patternFill>
                  <bgColor rgb="FFFF99FF"/>
                </patternFill>
              </fill>
            </x14:dxf>
          </x14:cfRule>
          <x14:cfRule type="expression" priority="1774" id="{00000000-000E-0000-0B00-000003010000}">
            <xm:f>$C25:$C42='Status Levels'!$C$5</xm:f>
            <x14:dxf>
              <fill>
                <patternFill>
                  <bgColor theme="7" tint="0.59996337778862885"/>
                </patternFill>
              </fill>
            </x14:dxf>
          </x14:cfRule>
          <x14:cfRule type="expression" priority="1775" id="{00000000-000E-0000-0B00-000004010000}">
            <xm:f>$C25:$C42='Status Levels'!$C$4</xm:f>
            <x14:dxf>
              <fill>
                <patternFill>
                  <bgColor theme="6" tint="0.59996337778862885"/>
                </patternFill>
              </fill>
            </x14:dxf>
          </x14:cfRule>
          <x14:cfRule type="expression" priority="1776" id="{00000000-000E-0000-0B00-000005010000}">
            <xm:f>$C25:$C42='Status Levels'!$C$3</xm:f>
            <x14:dxf>
              <fill>
                <patternFill>
                  <bgColor theme="5" tint="0.59996337778862885"/>
                </patternFill>
              </fill>
            </x14:dxf>
          </x14:cfRule>
          <x14:cfRule type="expression" priority="1777" id="{00000000-000E-0000-0B00-000006010000}">
            <xm:f>$C25:$C42='Status Levels'!$C$2</xm:f>
            <x14:dxf>
              <fill>
                <patternFill>
                  <bgColor theme="4" tint="0.59996337778862885"/>
                </patternFill>
              </fill>
            </x14:dxf>
          </x14:cfRule>
          <xm:sqref>C25:D26</xm:sqref>
        </x14:conditionalFormatting>
        <x14:conditionalFormatting xmlns:xm="http://schemas.microsoft.com/office/excel/2006/main">
          <x14:cfRule type="expression" priority="1788" id="{00000000-000E-0000-0B00-000002010000}">
            <xm:f>$C27:$C45='Status Levels'!$C$6</xm:f>
            <x14:dxf>
              <fill>
                <patternFill>
                  <bgColor rgb="FFFF99FF"/>
                </patternFill>
              </fill>
            </x14:dxf>
          </x14:cfRule>
          <x14:cfRule type="expression" priority="1789" id="{00000000-000E-0000-0B00-000003010000}">
            <xm:f>$C27:$C45='Status Levels'!$C$5</xm:f>
            <x14:dxf>
              <fill>
                <patternFill>
                  <bgColor theme="7" tint="0.59996337778862885"/>
                </patternFill>
              </fill>
            </x14:dxf>
          </x14:cfRule>
          <x14:cfRule type="expression" priority="1790" id="{00000000-000E-0000-0B00-000004010000}">
            <xm:f>$C27:$C45='Status Levels'!$C$4</xm:f>
            <x14:dxf>
              <fill>
                <patternFill>
                  <bgColor theme="6" tint="0.59996337778862885"/>
                </patternFill>
              </fill>
            </x14:dxf>
          </x14:cfRule>
          <x14:cfRule type="expression" priority="1791" id="{00000000-000E-0000-0B00-000005010000}">
            <xm:f>$C27:$C45='Status Levels'!$C$3</xm:f>
            <x14:dxf>
              <fill>
                <patternFill>
                  <bgColor theme="5" tint="0.59996337778862885"/>
                </patternFill>
              </fill>
            </x14:dxf>
          </x14:cfRule>
          <x14:cfRule type="expression" priority="1792" id="{00000000-000E-0000-0B00-000006010000}">
            <xm:f>$C27:$C45='Status Levels'!$C$2</xm:f>
            <x14:dxf>
              <fill>
                <patternFill>
                  <bgColor theme="4" tint="0.59996337778862885"/>
                </patternFill>
              </fill>
            </x14:dxf>
          </x14:cfRule>
          <xm:sqref>C27:D30</xm:sqref>
        </x14:conditionalFormatting>
        <x14:conditionalFormatting xmlns:xm="http://schemas.microsoft.com/office/excel/2006/main">
          <x14:cfRule type="expression" priority="1738" id="{00000000-000E-0000-0B00-000002010000}">
            <xm:f>$C31:$C46='Status Levels'!$C$6</xm:f>
            <x14:dxf>
              <fill>
                <patternFill>
                  <bgColor rgb="FFFF99FF"/>
                </patternFill>
              </fill>
            </x14:dxf>
          </x14:cfRule>
          <x14:cfRule type="expression" priority="1739" id="{00000000-000E-0000-0B00-000003010000}">
            <xm:f>$C31:$C46='Status Levels'!$C$5</xm:f>
            <x14:dxf>
              <fill>
                <patternFill>
                  <bgColor theme="7" tint="0.59996337778862885"/>
                </patternFill>
              </fill>
            </x14:dxf>
          </x14:cfRule>
          <x14:cfRule type="expression" priority="1740" id="{00000000-000E-0000-0B00-000004010000}">
            <xm:f>$C31:$C46='Status Levels'!$C$4</xm:f>
            <x14:dxf>
              <fill>
                <patternFill>
                  <bgColor theme="6" tint="0.59996337778862885"/>
                </patternFill>
              </fill>
            </x14:dxf>
          </x14:cfRule>
          <x14:cfRule type="expression" priority="1741" id="{00000000-000E-0000-0B00-000005010000}">
            <xm:f>$C31:$C46='Status Levels'!$C$3</xm:f>
            <x14:dxf>
              <fill>
                <patternFill>
                  <bgColor theme="5" tint="0.59996337778862885"/>
                </patternFill>
              </fill>
            </x14:dxf>
          </x14:cfRule>
          <x14:cfRule type="expression" priority="1742" id="{00000000-000E-0000-0B00-000006010000}">
            <xm:f>$C31:$C46='Status Levels'!$C$2</xm:f>
            <x14:dxf>
              <fill>
                <patternFill>
                  <bgColor theme="4" tint="0.59996337778862885"/>
                </patternFill>
              </fill>
            </x14:dxf>
          </x14:cfRule>
          <xm:sqref>C31:D31</xm:sqref>
        </x14:conditionalFormatting>
        <x14:conditionalFormatting xmlns:xm="http://schemas.microsoft.com/office/excel/2006/main">
          <x14:cfRule type="expression" priority="1578" id="{00000000-000E-0000-0B00-000002010000}">
            <xm:f>$C32:$C46='Status Levels'!$C$6</xm:f>
            <x14:dxf>
              <fill>
                <patternFill>
                  <bgColor rgb="FFFF99FF"/>
                </patternFill>
              </fill>
            </x14:dxf>
          </x14:cfRule>
          <x14:cfRule type="expression" priority="1579" id="{00000000-000E-0000-0B00-000003010000}">
            <xm:f>$C32:$C46='Status Levels'!$C$5</xm:f>
            <x14:dxf>
              <fill>
                <patternFill>
                  <bgColor theme="7" tint="0.59996337778862885"/>
                </patternFill>
              </fill>
            </x14:dxf>
          </x14:cfRule>
          <x14:cfRule type="expression" priority="1580" id="{00000000-000E-0000-0B00-000004010000}">
            <xm:f>$C32:$C46='Status Levels'!$C$4</xm:f>
            <x14:dxf>
              <fill>
                <patternFill>
                  <bgColor theme="6" tint="0.59996337778862885"/>
                </patternFill>
              </fill>
            </x14:dxf>
          </x14:cfRule>
          <x14:cfRule type="expression" priority="1581" id="{00000000-000E-0000-0B00-000005010000}">
            <xm:f>$C32:$C46='Status Levels'!$C$3</xm:f>
            <x14:dxf>
              <fill>
                <patternFill>
                  <bgColor theme="5" tint="0.59996337778862885"/>
                </patternFill>
              </fill>
            </x14:dxf>
          </x14:cfRule>
          <x14:cfRule type="expression" priority="1582" id="{00000000-000E-0000-0B00-000006010000}">
            <xm:f>$C32:$C46='Status Levels'!$C$2</xm:f>
            <x14:dxf>
              <fill>
                <patternFill>
                  <bgColor theme="4" tint="0.59996337778862885"/>
                </patternFill>
              </fill>
            </x14:dxf>
          </x14:cfRule>
          <xm:sqref>C32:D32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9A83E46-A6B5-4740-BCAC-7AC05B067502}">
          <x14:formula1>
            <xm:f>'Status Levels'!$C$2:$C$6</xm:f>
          </x14:formula1>
          <xm:sqref>C17:C32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b9e6b75-cae7-4bbc-beb4-d68fffa87ee0" xsi:nil="true"/>
    <lcf76f155ced4ddcb4097134ff3c332f xmlns="32ca62ed-94b3-48ab-b3d8-6e57ea7fb7d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44149BB7E8EAC47AA64233207B2E749" ma:contentTypeVersion="15" ma:contentTypeDescription="Create a new document." ma:contentTypeScope="" ma:versionID="1c8f6eacc48b33f8dff6422b3f912b50">
  <xsd:schema xmlns:xsd="http://www.w3.org/2001/XMLSchema" xmlns:xs="http://www.w3.org/2001/XMLSchema" xmlns:p="http://schemas.microsoft.com/office/2006/metadata/properties" xmlns:ns2="32ca62ed-94b3-48ab-b3d8-6e57ea7fb7d0" xmlns:ns3="db9e6b75-cae7-4bbc-beb4-d68fffa87ee0" targetNamespace="http://schemas.microsoft.com/office/2006/metadata/properties" ma:root="true" ma:fieldsID="34d0ac10fd3967b38f95823e39fbe930" ns2:_="" ns3:_="">
    <xsd:import namespace="32ca62ed-94b3-48ab-b3d8-6e57ea7fb7d0"/>
    <xsd:import namespace="db9e6b75-cae7-4bbc-beb4-d68fffa87ee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ca62ed-94b3-48ab-b3d8-6e57ea7fb7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1a63582-2654-4d47-966c-e8b5d293784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9e6b75-cae7-4bbc-beb4-d68fffa87e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a54e9a0a-f937-4b14-a9df-2058e4ee7162}" ma:internalName="TaxCatchAll" ma:showField="CatchAllData" ma:web="db9e6b75-cae7-4bbc-beb4-d68fffa87e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75DD38-4B85-4C19-A887-6D7A1AC76B1E}">
  <ds:schemaRefs>
    <ds:schemaRef ds:uri="http://schemas.microsoft.com/office/2006/metadata/properties"/>
    <ds:schemaRef ds:uri="http://schemas.microsoft.com/office/infopath/2007/PartnerControls"/>
    <ds:schemaRef ds:uri="db9e6b75-cae7-4bbc-beb4-d68fffa87ee0"/>
    <ds:schemaRef ds:uri="32ca62ed-94b3-48ab-b3d8-6e57ea7fb7d0"/>
  </ds:schemaRefs>
</ds:datastoreItem>
</file>

<file path=customXml/itemProps2.xml><?xml version="1.0" encoding="utf-8"?>
<ds:datastoreItem xmlns:ds="http://schemas.openxmlformats.org/officeDocument/2006/customXml" ds:itemID="{AB521482-6629-4454-92EA-D528ACBE6126}">
  <ds:schemaRefs>
    <ds:schemaRef ds:uri="http://schemas.microsoft.com/sharepoint/v3/contenttype/forms"/>
  </ds:schemaRefs>
</ds:datastoreItem>
</file>

<file path=customXml/itemProps3.xml><?xml version="1.0" encoding="utf-8"?>
<ds:datastoreItem xmlns:ds="http://schemas.openxmlformats.org/officeDocument/2006/customXml" ds:itemID="{117C077E-218A-458F-AC60-6B5C4E253A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ca62ed-94b3-48ab-b3d8-6e57ea7fb7d0"/>
    <ds:schemaRef ds:uri="db9e6b75-cae7-4bbc-beb4-d68fffa87e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Cover</vt:lpstr>
      <vt:lpstr>Final Totals</vt:lpstr>
      <vt:lpstr>Use Instructions</vt:lpstr>
      <vt:lpstr>Full Tally</vt:lpstr>
      <vt:lpstr>Communications v2</vt:lpstr>
      <vt:lpstr>3.1 Communications</vt:lpstr>
      <vt:lpstr>3.2 ICT Dev Life Cycle</vt:lpstr>
      <vt:lpstr>3.3 Knowledge &amp; Skills</vt:lpstr>
      <vt:lpstr>3.4 Oversight &amp; Culture</vt:lpstr>
      <vt:lpstr>3.5 Personnel</vt:lpstr>
      <vt:lpstr>3.6 Procurement</vt:lpstr>
      <vt:lpstr>3.7 Support</vt:lpstr>
      <vt:lpstr>Status Levels</vt:lpstr>
      <vt:lpstr>status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Sheri Byrne Haber</dc:creator>
  <cp:keywords/>
  <dc:description/>
  <cp:lastModifiedBy>Neha Manik Jadhav</cp:lastModifiedBy>
  <dcterms:created xsi:type="dcterms:W3CDTF">2023-04-04T22:23:59Z</dcterms:created>
  <dcterms:modified xsi:type="dcterms:W3CDTF">2025-10-16T05:27:29Z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0x010100E44149BB7E8EAC47AA64233207B2E749</vt:lpwstr>
  </property>
</Properties>
</file>